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0" windowHeight="9450" activeTab="2"/>
  </bookViews>
  <sheets>
    <sheet name="北线增加" sheetId="1" r:id="rId1"/>
    <sheet name="南线增加" sheetId="2" r:id="rId2"/>
    <sheet name="总合计" sheetId="3" r:id="rId3"/>
  </sheets>
  <calcPr calcId="144525"/>
</workbook>
</file>

<file path=xl/calcChain.xml><?xml version="1.0" encoding="utf-8"?>
<calcChain xmlns="http://schemas.openxmlformats.org/spreadsheetml/2006/main">
  <c r="F11" i="1" l="1"/>
  <c r="F13" i="1"/>
  <c r="F15" i="1"/>
  <c r="F16" i="1"/>
  <c r="F18" i="1"/>
  <c r="F19" i="1"/>
  <c r="F20" i="1"/>
  <c r="F21" i="1"/>
  <c r="E3" i="3"/>
  <c r="F3" i="3"/>
  <c r="F8" i="2"/>
  <c r="F9" i="2"/>
  <c r="F22" i="2"/>
  <c r="F23" i="2"/>
  <c r="E4" i="3"/>
  <c r="F4" i="3"/>
  <c r="F5" i="3"/>
  <c r="F3" i="1"/>
  <c r="F4" i="1"/>
  <c r="F5" i="1"/>
  <c r="F6" i="1"/>
  <c r="F7" i="1"/>
  <c r="F8" i="1"/>
  <c r="F12" i="1"/>
  <c r="F14" i="1"/>
  <c r="F17" i="1"/>
  <c r="F13" i="2"/>
  <c r="F20" i="2"/>
  <c r="F19" i="2"/>
  <c r="F4" i="2"/>
  <c r="F5" i="2"/>
  <c r="F6" i="2"/>
  <c r="F7" i="2"/>
  <c r="F11" i="2"/>
  <c r="F12" i="2"/>
  <c r="F3" i="2"/>
</calcChain>
</file>

<file path=xl/sharedStrings.xml><?xml version="1.0" encoding="utf-8"?>
<sst xmlns="http://schemas.openxmlformats.org/spreadsheetml/2006/main" count="136" uniqueCount="78">
  <si>
    <t>名称</t>
  </si>
  <si>
    <t>规格</t>
  </si>
  <si>
    <t>数量</t>
  </si>
  <si>
    <t>单位</t>
  </si>
  <si>
    <t>单价</t>
  </si>
  <si>
    <t>总价</t>
  </si>
  <si>
    <t>备注</t>
  </si>
  <si>
    <t>画架</t>
  </si>
  <si>
    <t>个</t>
  </si>
  <si>
    <t>画框</t>
  </si>
  <si>
    <t>600mm*400mm边缘油漆，中间写真</t>
  </si>
  <si>
    <t>400mm*400mm</t>
  </si>
  <si>
    <t>700mm*500mm</t>
  </si>
  <si>
    <t>饮水机</t>
  </si>
  <si>
    <t>现场坏一个，购买233元</t>
  </si>
  <si>
    <t>休息室椅子</t>
  </si>
  <si>
    <t>把</t>
  </si>
  <si>
    <t>说明牌</t>
  </si>
  <si>
    <t>130mm*80mm 3mmpvc裱写真</t>
  </si>
  <si>
    <t>二维码</t>
  </si>
  <si>
    <t>100mm*100mm-3mmpvc裱写真</t>
  </si>
  <si>
    <t>备用一套</t>
  </si>
  <si>
    <t>麦克风</t>
  </si>
  <si>
    <t>100mm*120mmPVC</t>
  </si>
  <si>
    <t>礼仪围栏</t>
  </si>
  <si>
    <t>木质小盒子</t>
  </si>
  <si>
    <t>400*400*400mm</t>
  </si>
  <si>
    <t>鄂尔多斯帐篷增加</t>
  </si>
  <si>
    <t>押金</t>
  </si>
  <si>
    <t>项</t>
  </si>
  <si>
    <t>纱幔</t>
  </si>
  <si>
    <t>2200mm*2100mm双头纱</t>
  </si>
  <si>
    <t>平米</t>
  </si>
  <si>
    <t>大众车展后加清单南线线</t>
  </si>
  <si>
    <t>600mm*400m</t>
  </si>
  <si>
    <t>400mm*300mm</t>
  </si>
  <si>
    <t>前侧背板</t>
  </si>
  <si>
    <t>木结构油漆</t>
  </si>
  <si>
    <t>块</t>
  </si>
  <si>
    <t>柱子增高木墩</t>
  </si>
  <si>
    <t>木块贴木皮</t>
  </si>
  <si>
    <t>仿真石头</t>
  </si>
  <si>
    <t>内侧车贴</t>
  </si>
  <si>
    <t>720mm*1040mm</t>
  </si>
  <si>
    <t>套</t>
  </si>
  <si>
    <t>LOGO</t>
  </si>
  <si>
    <t>宽600mm10mm厚pvc</t>
  </si>
  <si>
    <t>透明底板</t>
  </si>
  <si>
    <t>300mm宽+10mmPVC字</t>
  </si>
  <si>
    <t>2100mm*2480mm</t>
  </si>
  <si>
    <t>1cmpvc裱木纹</t>
  </si>
  <si>
    <t>750mm宽</t>
  </si>
  <si>
    <t>条</t>
  </si>
  <si>
    <t>kt版</t>
  </si>
  <si>
    <t>600mm*400mm</t>
  </si>
  <si>
    <t>大众车展后加清单北线</t>
    <phoneticPr fontId="1" type="noConversion"/>
  </si>
  <si>
    <t>地板哈尔滨</t>
    <phoneticPr fontId="1" type="noConversion"/>
  </si>
  <si>
    <t>项</t>
    <phoneticPr fontId="1" type="noConversion"/>
  </si>
  <si>
    <t>蓝色港湾</t>
    <phoneticPr fontId="1" type="noConversion"/>
  </si>
  <si>
    <t>购买保险</t>
    <phoneticPr fontId="1" type="noConversion"/>
  </si>
  <si>
    <t>小计：</t>
    <phoneticPr fontId="1" type="noConversion"/>
  </si>
  <si>
    <t>含税：</t>
    <phoneticPr fontId="1" type="noConversion"/>
  </si>
  <si>
    <t>重新买皮贴板，油漆上色矫正</t>
    <phoneticPr fontId="1" type="noConversion"/>
  </si>
  <si>
    <t>哈尔滨进货场地复杂</t>
    <phoneticPr fontId="1" type="noConversion"/>
  </si>
  <si>
    <t>当地雇车倒货且增加人工</t>
    <phoneticPr fontId="1" type="noConversion"/>
  </si>
  <si>
    <t>项</t>
    <phoneticPr fontId="1" type="noConversion"/>
  </si>
  <si>
    <t>国庆档期环保严查，提前发车押车</t>
    <phoneticPr fontId="1" type="noConversion"/>
  </si>
  <si>
    <t>天</t>
    <phoneticPr fontId="1" type="noConversion"/>
  </si>
  <si>
    <t>国庆档期提前发车</t>
    <phoneticPr fontId="1" type="noConversion"/>
  </si>
  <si>
    <t>地台更换</t>
    <phoneticPr fontId="1" type="noConversion"/>
  </si>
  <si>
    <t>北线（海丝盛艺）</t>
    <phoneticPr fontId="1" type="noConversion"/>
  </si>
  <si>
    <t>南线（横断奇技）</t>
    <phoneticPr fontId="1" type="noConversion"/>
  </si>
  <si>
    <t>合计</t>
    <phoneticPr fontId="1" type="noConversion"/>
  </si>
  <si>
    <t>项</t>
    <phoneticPr fontId="1" type="noConversion"/>
  </si>
  <si>
    <t>最终优惠金额</t>
    <phoneticPr fontId="1" type="noConversion"/>
  </si>
  <si>
    <t>北京站蓝色港湾场地损坏赔偿金 3200元，从尾款里扣除。</t>
    <phoneticPr fontId="1" type="noConversion"/>
  </si>
  <si>
    <t>减去的费用</t>
    <phoneticPr fontId="1" type="noConversion"/>
  </si>
  <si>
    <t>实际应付款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</si>
</sst>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0"/>
      <color theme="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b/>
      <sz val="10"/>
      <color rgb="FFFF0000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>
      <alignment vertical="center"/>
    </xf>
    <xf numFmtId="0" fontId="5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2" xfId="0" applyFont="1" applyBorder="1">
      <alignment vertical="center"/>
    </xf>
    <xf numFmtId="0" fontId="6" fillId="0" borderId="1" xfId="0" applyFont="1" applyBorder="1">
      <alignment vertical="center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10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opLeftCell="A12" workbookViewId="0">
      <selection activeCell="G27" sqref="G27"/>
    </sheetView>
  </sheetViews>
  <sheetFormatPr defaultColWidth="8.90625" defaultRowHeight="14.5" x14ac:dyDescent="0.25"/>
  <cols>
    <col min="1" max="1" width="33.90625" style="1" customWidth="1"/>
    <col min="2" max="2" width="33.6328125" style="1" bestFit="1" customWidth="1"/>
    <col min="3" max="6" width="8.90625" style="17"/>
    <col min="7" max="7" width="29.7265625" style="1" customWidth="1"/>
    <col min="8" max="8" width="13.26953125" style="1" customWidth="1"/>
    <col min="9" max="9" width="26.6328125" style="1" customWidth="1"/>
    <col min="10" max="11" width="8.90625" style="1"/>
    <col min="12" max="12" width="6.26953125" style="1" customWidth="1"/>
    <col min="13" max="13" width="6.90625" style="1" customWidth="1"/>
    <col min="14" max="14" width="21.453125" style="1" customWidth="1"/>
    <col min="15" max="16384" width="8.90625" style="1"/>
  </cols>
  <sheetData>
    <row r="1" spans="1:14" ht="36" customHeight="1" x14ac:dyDescent="0.25">
      <c r="A1" s="20" t="s">
        <v>55</v>
      </c>
      <c r="B1" s="20"/>
      <c r="C1" s="20"/>
      <c r="D1" s="20"/>
      <c r="E1" s="20"/>
      <c r="F1" s="20"/>
      <c r="G1" s="20"/>
      <c r="H1" s="21"/>
      <c r="I1" s="21"/>
      <c r="J1" s="21"/>
      <c r="K1" s="21"/>
      <c r="L1" s="21"/>
      <c r="M1" s="21"/>
      <c r="N1" s="21"/>
    </row>
    <row r="2" spans="1:14" ht="18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14" ht="18" customHeight="1" x14ac:dyDescent="0.25">
      <c r="A3" s="3" t="s">
        <v>7</v>
      </c>
      <c r="B3" s="3"/>
      <c r="C3" s="8">
        <v>6</v>
      </c>
      <c r="D3" s="8" t="s">
        <v>8</v>
      </c>
      <c r="E3" s="8">
        <v>120</v>
      </c>
      <c r="F3" s="8">
        <f>E3*C3</f>
        <v>720</v>
      </c>
      <c r="G3" s="3"/>
    </row>
    <row r="4" spans="1:14" ht="18" customHeight="1" x14ac:dyDescent="0.25">
      <c r="A4" s="22" t="s">
        <v>9</v>
      </c>
      <c r="B4" s="8" t="s">
        <v>10</v>
      </c>
      <c r="C4" s="8">
        <v>11</v>
      </c>
      <c r="D4" s="8" t="s">
        <v>8</v>
      </c>
      <c r="E4" s="8">
        <v>180</v>
      </c>
      <c r="F4" s="8">
        <f t="shared" ref="F4:F14" si="0">E4*C4</f>
        <v>1980</v>
      </c>
      <c r="G4" s="3"/>
      <c r="H4" s="10"/>
      <c r="I4" s="10"/>
      <c r="J4" s="10"/>
    </row>
    <row r="5" spans="1:14" ht="18" customHeight="1" x14ac:dyDescent="0.25">
      <c r="A5" s="23"/>
      <c r="B5" s="3" t="s">
        <v>11</v>
      </c>
      <c r="C5" s="8">
        <v>2</v>
      </c>
      <c r="D5" s="8" t="s">
        <v>8</v>
      </c>
      <c r="E5" s="8">
        <v>150</v>
      </c>
      <c r="F5" s="8">
        <f t="shared" si="0"/>
        <v>300</v>
      </c>
      <c r="G5" s="3"/>
      <c r="H5" s="10"/>
      <c r="I5" s="10"/>
      <c r="J5" s="10"/>
    </row>
    <row r="6" spans="1:14" ht="18" customHeight="1" x14ac:dyDescent="0.25">
      <c r="A6" s="24"/>
      <c r="B6" s="3" t="s">
        <v>12</v>
      </c>
      <c r="C6" s="8">
        <v>2</v>
      </c>
      <c r="D6" s="8" t="s">
        <v>8</v>
      </c>
      <c r="E6" s="8">
        <v>200</v>
      </c>
      <c r="F6" s="8">
        <f t="shared" si="0"/>
        <v>400</v>
      </c>
      <c r="G6" s="3"/>
      <c r="H6" s="10"/>
      <c r="I6" s="10"/>
      <c r="J6" s="10"/>
    </row>
    <row r="7" spans="1:14" ht="18" customHeight="1" x14ac:dyDescent="0.25">
      <c r="A7" s="3" t="s">
        <v>13</v>
      </c>
      <c r="B7" s="3"/>
      <c r="C7" s="8">
        <v>1</v>
      </c>
      <c r="D7" s="8" t="s">
        <v>8</v>
      </c>
      <c r="E7" s="8"/>
      <c r="F7" s="8">
        <f t="shared" si="0"/>
        <v>0</v>
      </c>
      <c r="G7" s="3" t="s">
        <v>14</v>
      </c>
    </row>
    <row r="8" spans="1:14" ht="18" customHeight="1" x14ac:dyDescent="0.25">
      <c r="A8" s="3" t="s">
        <v>15</v>
      </c>
      <c r="B8" s="3"/>
      <c r="C8" s="8">
        <v>4</v>
      </c>
      <c r="D8" s="8" t="s">
        <v>16</v>
      </c>
      <c r="E8" s="8"/>
      <c r="F8" s="8">
        <f t="shared" si="0"/>
        <v>0</v>
      </c>
      <c r="G8" s="3"/>
    </row>
    <row r="9" spans="1:14" ht="18" customHeight="1" x14ac:dyDescent="0.25">
      <c r="A9" s="3" t="s">
        <v>17</v>
      </c>
      <c r="B9" s="3" t="s">
        <v>18</v>
      </c>
      <c r="C9" s="8">
        <v>10</v>
      </c>
      <c r="D9" s="8" t="s">
        <v>8</v>
      </c>
      <c r="E9" s="8">
        <v>25</v>
      </c>
      <c r="F9" s="8">
        <v>250</v>
      </c>
      <c r="G9" s="3"/>
    </row>
    <row r="10" spans="1:14" ht="18" customHeight="1" x14ac:dyDescent="0.25">
      <c r="A10" s="3" t="s">
        <v>19</v>
      </c>
      <c r="B10" s="3" t="s">
        <v>20</v>
      </c>
      <c r="C10" s="8">
        <v>4</v>
      </c>
      <c r="D10" s="8" t="s">
        <v>8</v>
      </c>
      <c r="E10" s="8">
        <v>25</v>
      </c>
      <c r="F10" s="8">
        <v>100</v>
      </c>
      <c r="G10" s="3" t="s">
        <v>21</v>
      </c>
    </row>
    <row r="11" spans="1:14" ht="18" customHeight="1" x14ac:dyDescent="0.25">
      <c r="A11" s="3" t="s">
        <v>22</v>
      </c>
      <c r="B11" s="5" t="s">
        <v>23</v>
      </c>
      <c r="C11" s="8">
        <v>3</v>
      </c>
      <c r="D11" s="8" t="s">
        <v>8</v>
      </c>
      <c r="E11" s="8">
        <v>50</v>
      </c>
      <c r="F11" s="8">
        <f>C11*E11</f>
        <v>150</v>
      </c>
      <c r="G11" s="3"/>
      <c r="I11" s="11"/>
    </row>
    <row r="12" spans="1:14" ht="18" customHeight="1" x14ac:dyDescent="0.25">
      <c r="A12" s="3" t="s">
        <v>24</v>
      </c>
      <c r="B12" s="3"/>
      <c r="C12" s="8">
        <v>10</v>
      </c>
      <c r="D12" s="8" t="s">
        <v>8</v>
      </c>
      <c r="E12" s="8">
        <v>100</v>
      </c>
      <c r="F12" s="8">
        <f t="shared" si="0"/>
        <v>1000</v>
      </c>
      <c r="G12" s="3"/>
    </row>
    <row r="13" spans="1:14" ht="18" customHeight="1" x14ac:dyDescent="0.25">
      <c r="A13" s="3" t="s">
        <v>25</v>
      </c>
      <c r="B13" s="3" t="s">
        <v>26</v>
      </c>
      <c r="C13" s="8">
        <v>1</v>
      </c>
      <c r="D13" s="8" t="s">
        <v>8</v>
      </c>
      <c r="E13" s="8">
        <v>500</v>
      </c>
      <c r="F13" s="8">
        <f t="shared" si="0"/>
        <v>500</v>
      </c>
      <c r="G13" s="3"/>
    </row>
    <row r="14" spans="1:14" ht="18" customHeight="1" x14ac:dyDescent="0.25">
      <c r="A14" s="12" t="s">
        <v>27</v>
      </c>
      <c r="B14" s="12" t="s">
        <v>28</v>
      </c>
      <c r="C14" s="16">
        <v>1</v>
      </c>
      <c r="D14" s="16" t="s">
        <v>29</v>
      </c>
      <c r="E14" s="16">
        <v>1000</v>
      </c>
      <c r="F14" s="8">
        <f t="shared" si="0"/>
        <v>1000</v>
      </c>
      <c r="G14" s="12"/>
    </row>
    <row r="15" spans="1:14" ht="18" customHeight="1" x14ac:dyDescent="0.25">
      <c r="A15" s="3" t="s">
        <v>30</v>
      </c>
      <c r="B15" s="3" t="s">
        <v>31</v>
      </c>
      <c r="C15" s="8">
        <v>4.62</v>
      </c>
      <c r="D15" s="8" t="s">
        <v>32</v>
      </c>
      <c r="E15" s="8">
        <v>180</v>
      </c>
      <c r="F15" s="8">
        <f>C15*E15</f>
        <v>831.6</v>
      </c>
      <c r="G15" s="3"/>
    </row>
    <row r="16" spans="1:14" ht="18" customHeight="1" x14ac:dyDescent="0.25">
      <c r="A16" s="6" t="s">
        <v>56</v>
      </c>
      <c r="B16" s="6" t="s">
        <v>69</v>
      </c>
      <c r="C16" s="9">
        <v>1</v>
      </c>
      <c r="D16" s="9" t="s">
        <v>57</v>
      </c>
      <c r="E16" s="9">
        <v>24500</v>
      </c>
      <c r="F16" s="9">
        <f>C16*E16</f>
        <v>24500</v>
      </c>
      <c r="G16" s="3"/>
    </row>
    <row r="17" spans="1:7" ht="18" customHeight="1" x14ac:dyDescent="0.25">
      <c r="A17" s="6" t="s">
        <v>58</v>
      </c>
      <c r="B17" s="3" t="s">
        <v>59</v>
      </c>
      <c r="C17" s="9">
        <v>1</v>
      </c>
      <c r="D17" s="9" t="s">
        <v>57</v>
      </c>
      <c r="E17" s="9">
        <v>2000</v>
      </c>
      <c r="F17" s="9">
        <f>C17*E17</f>
        <v>2000</v>
      </c>
      <c r="G17" s="13"/>
    </row>
    <row r="18" spans="1:7" ht="18" customHeight="1" x14ac:dyDescent="0.25">
      <c r="A18" s="6" t="s">
        <v>63</v>
      </c>
      <c r="B18" s="3" t="s">
        <v>64</v>
      </c>
      <c r="C18" s="9">
        <v>1</v>
      </c>
      <c r="D18" s="9" t="s">
        <v>65</v>
      </c>
      <c r="E18" s="9">
        <v>5000</v>
      </c>
      <c r="F18" s="9">
        <f>C18*E18</f>
        <v>5000</v>
      </c>
      <c r="G18" s="3"/>
    </row>
    <row r="19" spans="1:7" ht="18" customHeight="1" x14ac:dyDescent="0.25">
      <c r="A19" s="6" t="s">
        <v>66</v>
      </c>
      <c r="B19" s="3"/>
      <c r="C19" s="9">
        <v>3</v>
      </c>
      <c r="D19" s="9" t="s">
        <v>67</v>
      </c>
      <c r="E19" s="9">
        <v>1200</v>
      </c>
      <c r="F19" s="9">
        <f>C19*E19</f>
        <v>3600</v>
      </c>
      <c r="G19" s="13"/>
    </row>
    <row r="20" spans="1:7" ht="18" customHeight="1" x14ac:dyDescent="0.25">
      <c r="A20" s="25"/>
      <c r="B20" s="26"/>
      <c r="C20" s="26"/>
      <c r="D20" s="27"/>
      <c r="E20" s="15" t="s">
        <v>60</v>
      </c>
      <c r="F20" s="15">
        <f>SUM(F3:F19)</f>
        <v>42331.6</v>
      </c>
      <c r="G20" s="3"/>
    </row>
    <row r="21" spans="1:7" ht="18" customHeight="1" x14ac:dyDescent="0.25">
      <c r="A21" s="28"/>
      <c r="B21" s="29"/>
      <c r="C21" s="29"/>
      <c r="D21" s="30"/>
      <c r="E21" s="15" t="s">
        <v>61</v>
      </c>
      <c r="F21" s="15">
        <f>F20*0.06+F20</f>
        <v>44871.495999999999</v>
      </c>
      <c r="G21" s="3"/>
    </row>
  </sheetData>
  <mergeCells count="4">
    <mergeCell ref="A1:G1"/>
    <mergeCell ref="H1:N1"/>
    <mergeCell ref="A4:A6"/>
    <mergeCell ref="A20:D21"/>
  </mergeCells>
  <phoneticPr fontId="1" type="noConversion"/>
  <pageMargins left="0.75" right="0.75" top="1" bottom="1" header="0.5" footer="0.5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13" workbookViewId="0">
      <selection activeCell="G35" sqref="G35"/>
    </sheetView>
  </sheetViews>
  <sheetFormatPr defaultColWidth="8.90625" defaultRowHeight="14.5" x14ac:dyDescent="0.25"/>
  <cols>
    <col min="1" max="1" width="14.7265625" style="1" customWidth="1"/>
    <col min="2" max="2" width="31" style="1" bestFit="1" customWidth="1"/>
    <col min="3" max="4" width="4.90625" style="1" bestFit="1" customWidth="1"/>
    <col min="5" max="6" width="8.90625" style="1"/>
    <col min="7" max="7" width="35.90625" style="1" customWidth="1"/>
    <col min="8" max="16384" width="8.90625" style="1"/>
  </cols>
  <sheetData>
    <row r="1" spans="1:7" s="14" customFormat="1" ht="36" customHeight="1" x14ac:dyDescent="0.25">
      <c r="A1" s="20" t="s">
        <v>33</v>
      </c>
      <c r="B1" s="20"/>
      <c r="C1" s="20"/>
      <c r="D1" s="20"/>
      <c r="E1" s="20"/>
      <c r="F1" s="20"/>
      <c r="G1" s="20"/>
    </row>
    <row r="2" spans="1:7" ht="18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18" customHeight="1" x14ac:dyDescent="0.25">
      <c r="A3" s="3" t="s">
        <v>7</v>
      </c>
      <c r="B3" s="3"/>
      <c r="C3" s="8">
        <v>1</v>
      </c>
      <c r="D3" s="8" t="s">
        <v>8</v>
      </c>
      <c r="E3" s="8">
        <v>120</v>
      </c>
      <c r="F3" s="8">
        <f>C3*E3</f>
        <v>120</v>
      </c>
      <c r="G3" s="3"/>
    </row>
    <row r="4" spans="1:7" ht="18" customHeight="1" x14ac:dyDescent="0.25">
      <c r="A4" s="22" t="s">
        <v>9</v>
      </c>
      <c r="B4" s="4" t="s">
        <v>34</v>
      </c>
      <c r="C4" s="8">
        <v>3</v>
      </c>
      <c r="D4" s="8" t="s">
        <v>8</v>
      </c>
      <c r="E4" s="8">
        <v>150</v>
      </c>
      <c r="F4" s="8">
        <f t="shared" ref="F4:F12" si="0">C4*E4</f>
        <v>450</v>
      </c>
      <c r="G4" s="3"/>
    </row>
    <row r="5" spans="1:7" ht="18" customHeight="1" x14ac:dyDescent="0.25">
      <c r="A5" s="23"/>
      <c r="B5" s="4" t="s">
        <v>12</v>
      </c>
      <c r="C5" s="8">
        <v>1</v>
      </c>
      <c r="D5" s="8" t="s">
        <v>8</v>
      </c>
      <c r="E5" s="8">
        <v>180</v>
      </c>
      <c r="F5" s="8">
        <f t="shared" si="0"/>
        <v>180</v>
      </c>
      <c r="G5" s="3"/>
    </row>
    <row r="6" spans="1:7" ht="18" customHeight="1" x14ac:dyDescent="0.25">
      <c r="A6" s="24"/>
      <c r="B6" s="4" t="s">
        <v>35</v>
      </c>
      <c r="C6" s="8">
        <v>3</v>
      </c>
      <c r="D6" s="8" t="s">
        <v>8</v>
      </c>
      <c r="E6" s="8">
        <v>100</v>
      </c>
      <c r="F6" s="8">
        <f t="shared" si="0"/>
        <v>300</v>
      </c>
      <c r="G6" s="3"/>
    </row>
    <row r="7" spans="1:7" ht="18" customHeight="1" x14ac:dyDescent="0.25">
      <c r="A7" s="3" t="s">
        <v>15</v>
      </c>
      <c r="B7" s="3"/>
      <c r="C7" s="8">
        <v>4</v>
      </c>
      <c r="D7" s="8" t="s">
        <v>16</v>
      </c>
      <c r="E7" s="8"/>
      <c r="F7" s="8">
        <f t="shared" si="0"/>
        <v>0</v>
      </c>
      <c r="G7" s="3"/>
    </row>
    <row r="8" spans="1:7" ht="18" customHeight="1" x14ac:dyDescent="0.25">
      <c r="A8" s="3" t="s">
        <v>17</v>
      </c>
      <c r="B8" s="3" t="s">
        <v>18</v>
      </c>
      <c r="C8" s="8">
        <v>14</v>
      </c>
      <c r="D8" s="8" t="s">
        <v>8</v>
      </c>
      <c r="E8" s="8">
        <v>25</v>
      </c>
      <c r="F8" s="8">
        <f>SUM(C8+E8)</f>
        <v>39</v>
      </c>
      <c r="G8" s="3"/>
    </row>
    <row r="9" spans="1:7" ht="18" customHeight="1" x14ac:dyDescent="0.25">
      <c r="A9" s="3" t="s">
        <v>19</v>
      </c>
      <c r="B9" s="3" t="s">
        <v>20</v>
      </c>
      <c r="C9" s="8">
        <v>4</v>
      </c>
      <c r="D9" s="8" t="s">
        <v>8</v>
      </c>
      <c r="E9" s="8">
        <v>24</v>
      </c>
      <c r="F9" s="8">
        <f>C9*E9</f>
        <v>96</v>
      </c>
      <c r="G9" s="3" t="s">
        <v>21</v>
      </c>
    </row>
    <row r="10" spans="1:7" ht="18" customHeight="1" x14ac:dyDescent="0.25">
      <c r="A10" s="3" t="s">
        <v>22</v>
      </c>
      <c r="B10" s="5" t="s">
        <v>23</v>
      </c>
      <c r="C10" s="8">
        <v>2</v>
      </c>
      <c r="D10" s="8" t="s">
        <v>8</v>
      </c>
      <c r="E10" s="8">
        <v>50</v>
      </c>
      <c r="F10" s="8">
        <v>100</v>
      </c>
      <c r="G10" s="3"/>
    </row>
    <row r="11" spans="1:7" ht="18" customHeight="1" x14ac:dyDescent="0.25">
      <c r="A11" s="3" t="s">
        <v>36</v>
      </c>
      <c r="B11" s="3" t="s">
        <v>37</v>
      </c>
      <c r="C11" s="8">
        <v>15</v>
      </c>
      <c r="D11" s="8" t="s">
        <v>38</v>
      </c>
      <c r="E11" s="8">
        <v>320</v>
      </c>
      <c r="F11" s="8">
        <f t="shared" si="0"/>
        <v>4800</v>
      </c>
      <c r="G11" s="3" t="s">
        <v>62</v>
      </c>
    </row>
    <row r="12" spans="1:7" ht="18" customHeight="1" x14ac:dyDescent="0.25">
      <c r="A12" s="3" t="s">
        <v>39</v>
      </c>
      <c r="B12" s="3" t="s">
        <v>40</v>
      </c>
      <c r="C12" s="8">
        <v>8</v>
      </c>
      <c r="D12" s="8" t="s">
        <v>8</v>
      </c>
      <c r="E12" s="8">
        <v>150</v>
      </c>
      <c r="F12" s="8">
        <f t="shared" si="0"/>
        <v>1200</v>
      </c>
      <c r="G12" s="3"/>
    </row>
    <row r="13" spans="1:7" ht="18" customHeight="1" x14ac:dyDescent="0.25">
      <c r="A13" s="3" t="s">
        <v>41</v>
      </c>
      <c r="B13" s="3"/>
      <c r="C13" s="8">
        <v>30</v>
      </c>
      <c r="D13" s="8" t="s">
        <v>8</v>
      </c>
      <c r="E13" s="8">
        <v>45</v>
      </c>
      <c r="F13" s="8">
        <f>C13*E13</f>
        <v>1350</v>
      </c>
      <c r="G13" s="3"/>
    </row>
    <row r="14" spans="1:7" ht="18" customHeight="1" x14ac:dyDescent="0.25">
      <c r="A14" s="3" t="s">
        <v>42</v>
      </c>
      <c r="B14" s="3" t="s">
        <v>43</v>
      </c>
      <c r="C14" s="8">
        <v>1</v>
      </c>
      <c r="D14" s="8" t="s">
        <v>44</v>
      </c>
      <c r="E14" s="31">
        <v>2000</v>
      </c>
      <c r="F14" s="31">
        <v>2000</v>
      </c>
      <c r="G14" s="31"/>
    </row>
    <row r="15" spans="1:7" ht="18" customHeight="1" x14ac:dyDescent="0.25">
      <c r="A15" s="3" t="s">
        <v>45</v>
      </c>
      <c r="B15" s="3" t="s">
        <v>46</v>
      </c>
      <c r="C15" s="8">
        <v>1</v>
      </c>
      <c r="D15" s="8" t="s">
        <v>44</v>
      </c>
      <c r="E15" s="31"/>
      <c r="F15" s="31"/>
      <c r="G15" s="31"/>
    </row>
    <row r="16" spans="1:7" ht="18" customHeight="1" x14ac:dyDescent="0.25">
      <c r="A16" s="3" t="s">
        <v>47</v>
      </c>
      <c r="B16" s="3" t="s">
        <v>48</v>
      </c>
      <c r="C16" s="8">
        <v>1</v>
      </c>
      <c r="D16" s="8" t="s">
        <v>44</v>
      </c>
      <c r="E16" s="31"/>
      <c r="F16" s="31"/>
      <c r="G16" s="31"/>
    </row>
    <row r="17" spans="1:7" ht="18" customHeight="1" x14ac:dyDescent="0.25">
      <c r="A17" s="3" t="s">
        <v>30</v>
      </c>
      <c r="B17" s="3" t="s">
        <v>49</v>
      </c>
      <c r="C17" s="8">
        <v>1</v>
      </c>
      <c r="D17" s="8" t="s">
        <v>44</v>
      </c>
      <c r="E17" s="31"/>
      <c r="F17" s="31"/>
      <c r="G17" s="31"/>
    </row>
    <row r="18" spans="1:7" ht="18" customHeight="1" x14ac:dyDescent="0.25">
      <c r="A18" s="3" t="s">
        <v>50</v>
      </c>
      <c r="B18" s="3" t="s">
        <v>51</v>
      </c>
      <c r="C18" s="8">
        <v>1</v>
      </c>
      <c r="D18" s="8" t="s">
        <v>52</v>
      </c>
      <c r="E18" s="31"/>
      <c r="F18" s="31"/>
      <c r="G18" s="31"/>
    </row>
    <row r="19" spans="1:7" ht="18" customHeight="1" x14ac:dyDescent="0.25">
      <c r="A19" s="3" t="s">
        <v>24</v>
      </c>
      <c r="B19" s="3"/>
      <c r="C19" s="8">
        <v>10</v>
      </c>
      <c r="D19" s="8" t="s">
        <v>8</v>
      </c>
      <c r="E19" s="8">
        <v>100</v>
      </c>
      <c r="F19" s="8">
        <f>C19*E19</f>
        <v>1000</v>
      </c>
      <c r="G19" s="3"/>
    </row>
    <row r="20" spans="1:7" ht="18" customHeight="1" x14ac:dyDescent="0.25">
      <c r="A20" s="3" t="s">
        <v>53</v>
      </c>
      <c r="B20" s="3" t="s">
        <v>54</v>
      </c>
      <c r="C20" s="8">
        <v>1</v>
      </c>
      <c r="D20" s="8" t="s">
        <v>38</v>
      </c>
      <c r="E20" s="8">
        <v>60</v>
      </c>
      <c r="F20" s="8">
        <f>C20*E20</f>
        <v>60</v>
      </c>
      <c r="G20" s="3"/>
    </row>
    <row r="21" spans="1:7" ht="18" customHeight="1" x14ac:dyDescent="0.25">
      <c r="A21" s="6" t="s">
        <v>68</v>
      </c>
      <c r="B21" s="3"/>
      <c r="C21" s="9">
        <v>2</v>
      </c>
      <c r="D21" s="9" t="s">
        <v>67</v>
      </c>
      <c r="E21" s="9">
        <v>1200</v>
      </c>
      <c r="F21" s="9">
        <v>2400</v>
      </c>
      <c r="G21" s="3"/>
    </row>
    <row r="22" spans="1:7" ht="18" customHeight="1" x14ac:dyDescent="0.25">
      <c r="A22" s="25"/>
      <c r="B22" s="26"/>
      <c r="C22" s="26"/>
      <c r="D22" s="27"/>
      <c r="E22" s="15" t="s">
        <v>60</v>
      </c>
      <c r="F22" s="15">
        <f>SUM(F3:F21)</f>
        <v>14095</v>
      </c>
      <c r="G22" s="3"/>
    </row>
    <row r="23" spans="1:7" ht="18" customHeight="1" x14ac:dyDescent="0.25">
      <c r="A23" s="28"/>
      <c r="B23" s="29"/>
      <c r="C23" s="29"/>
      <c r="D23" s="30"/>
      <c r="E23" s="15" t="s">
        <v>61</v>
      </c>
      <c r="F23" s="15">
        <f>SUM(F22*0.06+F22)</f>
        <v>14940.7</v>
      </c>
      <c r="G23" s="3"/>
    </row>
  </sheetData>
  <mergeCells count="6">
    <mergeCell ref="A22:D23"/>
    <mergeCell ref="A1:G1"/>
    <mergeCell ref="A4:A6"/>
    <mergeCell ref="E14:E18"/>
    <mergeCell ref="F14:F18"/>
    <mergeCell ref="G14:G18"/>
  </mergeCells>
  <phoneticPr fontId="1" type="noConversion"/>
  <pageMargins left="0.75" right="0.75" top="1" bottom="1" header="0.5" footer="0.5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G13" sqref="G13"/>
    </sheetView>
  </sheetViews>
  <sheetFormatPr defaultRowHeight="14" x14ac:dyDescent="0.25"/>
  <cols>
    <col min="1" max="1" width="21.36328125" customWidth="1"/>
    <col min="2" max="4" width="4.90625" bestFit="1" customWidth="1"/>
    <col min="5" max="6" width="11.1796875" bestFit="1" customWidth="1"/>
    <col min="7" max="7" width="47.26953125" customWidth="1"/>
  </cols>
  <sheetData>
    <row r="1" spans="1:7" ht="36" customHeight="1" x14ac:dyDescent="0.25">
      <c r="A1" s="20" t="s">
        <v>55</v>
      </c>
      <c r="B1" s="20"/>
      <c r="C1" s="20"/>
      <c r="D1" s="20"/>
      <c r="E1" s="20"/>
      <c r="F1" s="20"/>
      <c r="G1" s="20"/>
    </row>
    <row r="2" spans="1:7" ht="18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18" customHeight="1" x14ac:dyDescent="0.25">
      <c r="A3" s="3" t="s">
        <v>70</v>
      </c>
      <c r="B3" s="3"/>
      <c r="C3" s="8">
        <v>1</v>
      </c>
      <c r="D3" s="8" t="s">
        <v>8</v>
      </c>
      <c r="E3" s="8">
        <f>SUM(北线增加!F21)</f>
        <v>44871.495999999999</v>
      </c>
      <c r="F3" s="8">
        <f>SUM(C3*E3)</f>
        <v>44871.495999999999</v>
      </c>
      <c r="G3" s="3"/>
    </row>
    <row r="4" spans="1:7" ht="18" customHeight="1" x14ac:dyDescent="0.25">
      <c r="A4" s="3" t="s">
        <v>71</v>
      </c>
      <c r="B4" s="3"/>
      <c r="C4" s="8">
        <v>1</v>
      </c>
      <c r="D4" s="8" t="s">
        <v>8</v>
      </c>
      <c r="E4" s="8">
        <f>SUM(南线增加!F23)</f>
        <v>14940.7</v>
      </c>
      <c r="F4" s="19">
        <f>SUM(C4*E4)</f>
        <v>14940.7</v>
      </c>
      <c r="G4" s="3"/>
    </row>
    <row r="5" spans="1:7" ht="18" customHeight="1" x14ac:dyDescent="0.25">
      <c r="A5" s="3" t="s">
        <v>72</v>
      </c>
      <c r="B5" s="3"/>
      <c r="C5" s="8">
        <v>1</v>
      </c>
      <c r="D5" s="8" t="s">
        <v>73</v>
      </c>
      <c r="E5" s="8"/>
      <c r="F5" s="8">
        <f>SUM(F3:F4)</f>
        <v>59812.195999999996</v>
      </c>
      <c r="G5" s="3"/>
    </row>
    <row r="6" spans="1:7" s="18" customFormat="1" ht="14.5" x14ac:dyDescent="0.25">
      <c r="A6" s="7" t="s">
        <v>74</v>
      </c>
      <c r="B6" s="7"/>
      <c r="C6" s="7"/>
      <c r="D6" s="7"/>
      <c r="E6" s="7"/>
      <c r="F6" s="15">
        <v>54000</v>
      </c>
      <c r="G6" s="7"/>
    </row>
    <row r="7" spans="1:7" ht="28" x14ac:dyDescent="0.25">
      <c r="A7" s="6" t="s">
        <v>76</v>
      </c>
      <c r="B7" s="32"/>
      <c r="C7" s="32"/>
      <c r="D7" s="32"/>
      <c r="E7" s="32"/>
      <c r="F7" s="34">
        <v>3200</v>
      </c>
      <c r="G7" s="33" t="s">
        <v>75</v>
      </c>
    </row>
    <row r="8" spans="1:7" s="38" customFormat="1" ht="14.5" x14ac:dyDescent="0.25">
      <c r="A8" s="35" t="s">
        <v>77</v>
      </c>
      <c r="B8" s="36"/>
      <c r="C8" s="36"/>
      <c r="D8" s="36"/>
      <c r="E8" s="36"/>
      <c r="F8" s="37">
        <v>50800</v>
      </c>
      <c r="G8" s="36"/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北线增加</vt:lpstr>
      <vt:lpstr>南线增加</vt:lpstr>
      <vt:lpstr>总合计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陈小芳</cp:lastModifiedBy>
  <dcterms:created xsi:type="dcterms:W3CDTF">2019-10-28T05:22:50Z</dcterms:created>
  <dcterms:modified xsi:type="dcterms:W3CDTF">2019-12-03T08:21:35Z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