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45" windowHeight="115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33" i="1" l="1"/>
  <c r="I33" i="1"/>
  <c r="L32" i="1"/>
  <c r="L31" i="1"/>
  <c r="L30" i="1"/>
  <c r="L29" i="1"/>
  <c r="L28" i="1"/>
  <c r="L27" i="1"/>
  <c r="K25" i="1"/>
  <c r="L25" i="1" s="1"/>
  <c r="I25" i="1"/>
  <c r="I24" i="1"/>
  <c r="K24" i="1" s="1"/>
  <c r="I23" i="1"/>
  <c r="I22" i="1"/>
  <c r="K22" i="1" s="1"/>
  <c r="L22" i="1" s="1"/>
  <c r="K21" i="1"/>
  <c r="I21" i="1"/>
  <c r="I20" i="1"/>
  <c r="I19" i="1"/>
  <c r="L12" i="1"/>
  <c r="L13" i="1"/>
  <c r="L14" i="1"/>
  <c r="L15" i="1"/>
  <c r="L16" i="1"/>
  <c r="L11" i="1"/>
  <c r="J17" i="1"/>
  <c r="I17" i="1"/>
  <c r="I9" i="1"/>
  <c r="K9" i="1" s="1"/>
  <c r="I8" i="1"/>
  <c r="K8" i="1" s="1"/>
  <c r="L8" i="1" s="1"/>
  <c r="I7" i="1"/>
  <c r="K7" i="1" s="1"/>
  <c r="L7" i="1" s="1"/>
  <c r="I6" i="1"/>
  <c r="K6" i="1" s="1"/>
  <c r="L6" i="1" s="1"/>
  <c r="I5" i="1"/>
  <c r="K5" i="1" s="1"/>
  <c r="L5" i="1" s="1"/>
  <c r="I4" i="1"/>
  <c r="I3" i="1"/>
  <c r="L17" i="1" l="1"/>
  <c r="L21" i="1"/>
  <c r="L33" i="1"/>
  <c r="L9" i="1"/>
  <c r="L20" i="1"/>
  <c r="L24" i="1"/>
  <c r="K4" i="1"/>
  <c r="L4" i="1" s="1"/>
  <c r="K20" i="1"/>
  <c r="K19" i="1"/>
  <c r="L19" i="1" s="1"/>
  <c r="K23" i="1"/>
  <c r="L23" i="1" s="1"/>
  <c r="K3" i="1"/>
  <c r="L3" i="1" s="1"/>
  <c r="L35" i="1" l="1"/>
  <c r="L36" i="1" s="1"/>
  <c r="L37" i="1" l="1"/>
</calcChain>
</file>

<file path=xl/sharedStrings.xml><?xml version="1.0" encoding="utf-8"?>
<sst xmlns="http://schemas.openxmlformats.org/spreadsheetml/2006/main" count="106" uniqueCount="55">
  <si>
    <t>人员</t>
  </si>
  <si>
    <t>日期</t>
  </si>
  <si>
    <t>人数</t>
  </si>
  <si>
    <t>天数</t>
  </si>
  <si>
    <t>区域</t>
  </si>
  <si>
    <t>班次</t>
  </si>
  <si>
    <t>单价</t>
  </si>
  <si>
    <t>合计金额</t>
  </si>
  <si>
    <t>男主持</t>
  </si>
  <si>
    <t>12.5-12.13</t>
  </si>
  <si>
    <t>标准路演主持，主持过车</t>
  </si>
  <si>
    <t>专业车美</t>
  </si>
  <si>
    <t>自带设备</t>
  </si>
  <si>
    <t>兼职</t>
  </si>
  <si>
    <t>礼仪</t>
  </si>
  <si>
    <t>专业女礼仪170+</t>
  </si>
  <si>
    <t>安保</t>
  </si>
  <si>
    <t>保洁</t>
  </si>
  <si>
    <t>督导执行</t>
  </si>
  <si>
    <t>全程在现场</t>
  </si>
  <si>
    <t>合计</t>
  </si>
  <si>
    <t>总计</t>
  </si>
  <si>
    <t>要求</t>
    <phoneticPr fontId="3" type="noConversion"/>
  </si>
  <si>
    <t>全男</t>
    <phoneticPr fontId="3" type="noConversion"/>
  </si>
  <si>
    <t>21:00-8:00夜间，包服装</t>
    <phoneticPr fontId="3" type="noConversion"/>
  </si>
  <si>
    <t>优惠价</t>
    <phoneticPr fontId="3" type="noConversion"/>
  </si>
  <si>
    <t>税金1%</t>
    <phoneticPr fontId="3" type="noConversion"/>
  </si>
  <si>
    <t>餐费</t>
    <phoneticPr fontId="3" type="noConversion"/>
  </si>
  <si>
    <t>餐费40/人</t>
    <phoneticPr fontId="3" type="noConversion"/>
  </si>
  <si>
    <t>费用包含工作餐</t>
    <phoneticPr fontId="3" type="noConversion"/>
  </si>
  <si>
    <t>彩排</t>
    <phoneticPr fontId="3" type="noConversion"/>
  </si>
  <si>
    <t>工作时间</t>
    <phoneticPr fontId="3" type="noConversion"/>
  </si>
  <si>
    <t>9:00--21:00</t>
    <phoneticPr fontId="3" type="noConversion"/>
  </si>
  <si>
    <t>9:00--21:00</t>
    <phoneticPr fontId="3" type="noConversion"/>
  </si>
  <si>
    <t>12月大众车展人力资源</t>
    <phoneticPr fontId="3" type="noConversion"/>
  </si>
  <si>
    <t>区域</t>
    <phoneticPr fontId="3" type="noConversion"/>
  </si>
  <si>
    <t>深圳</t>
    <phoneticPr fontId="3" type="noConversion"/>
  </si>
  <si>
    <t>深圳彩排</t>
    <phoneticPr fontId="3" type="noConversion"/>
  </si>
  <si>
    <t>广州</t>
    <phoneticPr fontId="3" type="noConversion"/>
  </si>
  <si>
    <t>广州彩排</t>
    <phoneticPr fontId="3" type="noConversion"/>
  </si>
  <si>
    <r>
      <t>12.19</t>
    </r>
    <r>
      <rPr>
        <sz val="18"/>
        <color rgb="FF000000"/>
        <rFont val="宋体"/>
        <charset val="134"/>
      </rPr>
      <t>-12.</t>
    </r>
    <r>
      <rPr>
        <sz val="18"/>
        <color rgb="FF000000"/>
        <rFont val="宋体"/>
        <family val="3"/>
        <charset val="134"/>
      </rPr>
      <t>27</t>
    </r>
    <phoneticPr fontId="3" type="noConversion"/>
  </si>
  <si>
    <r>
      <t>12.19</t>
    </r>
    <r>
      <rPr>
        <sz val="18"/>
        <color rgb="FF000000"/>
        <rFont val="宋体"/>
        <charset val="134"/>
      </rPr>
      <t>-12.</t>
    </r>
    <r>
      <rPr>
        <sz val="18"/>
        <color rgb="FF000000"/>
        <rFont val="宋体"/>
        <family val="3"/>
        <charset val="134"/>
      </rPr>
      <t>27</t>
    </r>
    <phoneticPr fontId="3" type="noConversion"/>
  </si>
  <si>
    <r>
      <t>1</t>
    </r>
    <r>
      <rPr>
        <sz val="18"/>
        <color theme="1"/>
        <rFont val="宋体"/>
        <family val="3"/>
        <charset val="134"/>
        <scheme val="minor"/>
      </rPr>
      <t>4:00--21:00</t>
    </r>
    <phoneticPr fontId="3" type="noConversion"/>
  </si>
  <si>
    <t>8:00--19:00</t>
    <phoneticPr fontId="3" type="noConversion"/>
  </si>
  <si>
    <t>21:00--8:00</t>
    <phoneticPr fontId="3" type="noConversion"/>
  </si>
  <si>
    <r>
      <t>12.</t>
    </r>
    <r>
      <rPr>
        <sz val="18"/>
        <color rgb="FF000000"/>
        <rFont val="宋体"/>
        <family val="3"/>
        <charset val="134"/>
      </rPr>
      <t>4</t>
    </r>
    <r>
      <rPr>
        <sz val="18"/>
        <color rgb="FF000000"/>
        <rFont val="宋体"/>
        <charset val="134"/>
      </rPr>
      <t>-12.1</t>
    </r>
    <r>
      <rPr>
        <sz val="18"/>
        <color rgb="FF000000"/>
        <rFont val="宋体"/>
        <family val="3"/>
        <charset val="134"/>
      </rPr>
      <t>2</t>
    </r>
    <phoneticPr fontId="3" type="noConversion"/>
  </si>
  <si>
    <r>
      <t>12.18</t>
    </r>
    <r>
      <rPr>
        <sz val="18"/>
        <color rgb="FF000000"/>
        <rFont val="宋体"/>
        <charset val="134"/>
      </rPr>
      <t>-12.</t>
    </r>
    <r>
      <rPr>
        <sz val="18"/>
        <color rgb="FF000000"/>
        <rFont val="宋体"/>
        <family val="3"/>
        <charset val="134"/>
      </rPr>
      <t>26</t>
    </r>
    <phoneticPr fontId="3" type="noConversion"/>
  </si>
  <si>
    <r>
      <t>1</t>
    </r>
    <r>
      <rPr>
        <sz val="18"/>
        <color theme="1"/>
        <rFont val="宋体"/>
        <family val="3"/>
        <charset val="134"/>
        <scheme val="minor"/>
      </rPr>
      <t>2.4--12.13</t>
    </r>
    <phoneticPr fontId="3" type="noConversion"/>
  </si>
  <si>
    <r>
      <t>1</t>
    </r>
    <r>
      <rPr>
        <sz val="18"/>
        <color theme="1"/>
        <rFont val="宋体"/>
        <family val="3"/>
        <charset val="134"/>
        <scheme val="minor"/>
      </rPr>
      <t>2.18--12.27</t>
    </r>
    <phoneticPr fontId="3" type="noConversion"/>
  </si>
  <si>
    <r>
      <t>21</t>
    </r>
    <r>
      <rPr>
        <sz val="18"/>
        <color rgb="FF000000"/>
        <rFont val="宋体"/>
        <family val="3"/>
        <charset val="134"/>
      </rPr>
      <t>:0</t>
    </r>
    <r>
      <rPr>
        <sz val="18"/>
        <color rgb="FF000000"/>
        <rFont val="宋体"/>
        <charset val="134"/>
      </rPr>
      <t>0-8</t>
    </r>
    <r>
      <rPr>
        <sz val="18"/>
        <color rgb="FF000000"/>
        <rFont val="宋体"/>
        <family val="3"/>
        <charset val="134"/>
      </rPr>
      <t>:</t>
    </r>
    <r>
      <rPr>
        <sz val="18"/>
        <color rgb="FF000000"/>
        <rFont val="宋体"/>
        <charset val="134"/>
      </rPr>
      <t>00</t>
    </r>
    <phoneticPr fontId="3" type="noConversion"/>
  </si>
  <si>
    <r>
      <t>8</t>
    </r>
    <r>
      <rPr>
        <sz val="18"/>
        <color theme="1"/>
        <rFont val="宋体"/>
        <family val="3"/>
        <charset val="134"/>
        <scheme val="minor"/>
      </rPr>
      <t>:00--19:00</t>
    </r>
    <phoneticPr fontId="3" type="noConversion"/>
  </si>
  <si>
    <t>12月18</t>
    <phoneticPr fontId="3" type="noConversion"/>
  </si>
  <si>
    <r>
      <t>14:00-21</t>
    </r>
    <r>
      <rPr>
        <sz val="18"/>
        <color theme="1"/>
        <rFont val="宋体"/>
        <charset val="134"/>
        <scheme val="minor"/>
      </rPr>
      <t>:00自带设备</t>
    </r>
    <phoneticPr fontId="3" type="noConversion"/>
  </si>
  <si>
    <t>8:00-19:00自带设备</t>
    <phoneticPr fontId="3" type="noConversion"/>
  </si>
  <si>
    <r>
      <rPr>
        <sz val="18"/>
        <color theme="1"/>
        <rFont val="宋体"/>
        <family val="3"/>
        <charset val="134"/>
        <scheme val="minor"/>
      </rPr>
      <t>8</t>
    </r>
    <r>
      <rPr>
        <sz val="18"/>
        <color theme="1"/>
        <rFont val="宋体"/>
        <charset val="134"/>
        <scheme val="minor"/>
      </rPr>
      <t>:00-</t>
    </r>
    <r>
      <rPr>
        <sz val="18"/>
        <color theme="1"/>
        <rFont val="宋体"/>
        <family val="3"/>
        <charset val="134"/>
        <scheme val="minor"/>
      </rPr>
      <t>1</t>
    </r>
    <r>
      <rPr>
        <sz val="18"/>
        <color theme="1"/>
        <rFont val="宋体"/>
        <charset val="134"/>
        <scheme val="minor"/>
      </rPr>
      <t>:00自带设备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</si>
</sst>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</font>
    <font>
      <sz val="9"/>
      <name val="宋体"/>
      <charset val="134"/>
      <scheme val="minor"/>
    </font>
    <font>
      <b/>
      <sz val="18"/>
      <color theme="0"/>
      <name val="方正粗黑宋简体"/>
      <family val="3"/>
      <charset val="134"/>
    </font>
    <font>
      <sz val="18"/>
      <color theme="0"/>
      <name val="方正粗黑宋简体"/>
      <family val="3"/>
      <charset val="134"/>
    </font>
    <font>
      <b/>
      <sz val="18"/>
      <color rgb="FF00B0F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rgb="FFFF0000"/>
      <name val="宋体"/>
      <family val="3"/>
      <charset val="134"/>
      <scheme val="minor"/>
    </font>
    <font>
      <b/>
      <sz val="22"/>
      <color rgb="FF00B0F0"/>
      <name val="方正粗黑宋简体"/>
      <family val="3"/>
      <charset val="134"/>
    </font>
    <font>
      <sz val="28"/>
      <color theme="1"/>
      <name val="楷体"/>
      <family val="3"/>
      <charset val="134"/>
    </font>
    <font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58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11" fillId="0" borderId="6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55" zoomScaleNormal="55" workbookViewId="0">
      <selection activeCell="P33" sqref="P33"/>
    </sheetView>
  </sheetViews>
  <sheetFormatPr defaultColWidth="9" defaultRowHeight="13.5" x14ac:dyDescent="0.15"/>
  <cols>
    <col min="1" max="1" width="14.375" customWidth="1"/>
    <col min="2" max="2" width="12.5" customWidth="1"/>
    <col min="3" max="4" width="25" customWidth="1"/>
    <col min="5" max="5" width="36.25" customWidth="1"/>
    <col min="6" max="6" width="10.125" customWidth="1"/>
    <col min="7" max="7" width="9.125" customWidth="1"/>
    <col min="8" max="8" width="9.625" customWidth="1"/>
    <col min="9" max="9" width="9.5" customWidth="1"/>
    <col min="10" max="10" width="13.625" customWidth="1"/>
    <col min="11" max="11" width="15.375" customWidth="1"/>
    <col min="12" max="12" width="14.625" style="6" customWidth="1"/>
  </cols>
  <sheetData>
    <row r="1" spans="1:12" ht="55.5" customHeight="1" x14ac:dyDescent="0.15">
      <c r="A1" s="21" t="s">
        <v>34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ht="24" x14ac:dyDescent="0.15">
      <c r="A2" s="11" t="s">
        <v>35</v>
      </c>
      <c r="B2" s="7" t="s">
        <v>0</v>
      </c>
      <c r="C2" s="7" t="s">
        <v>1</v>
      </c>
      <c r="D2" s="7" t="s">
        <v>31</v>
      </c>
      <c r="E2" s="7" t="s">
        <v>22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28</v>
      </c>
      <c r="L2" s="7" t="s">
        <v>7</v>
      </c>
    </row>
    <row r="3" spans="1:12" ht="22.5" x14ac:dyDescent="0.15">
      <c r="A3" s="23" t="s">
        <v>36</v>
      </c>
      <c r="B3" s="2" t="s">
        <v>8</v>
      </c>
      <c r="C3" s="2" t="s">
        <v>9</v>
      </c>
      <c r="D3" s="2" t="s">
        <v>33</v>
      </c>
      <c r="E3" s="5" t="s">
        <v>10</v>
      </c>
      <c r="F3" s="3">
        <v>1</v>
      </c>
      <c r="G3" s="3">
        <v>4</v>
      </c>
      <c r="H3" s="3">
        <v>1</v>
      </c>
      <c r="I3" s="3">
        <f>F3*G3*H3</f>
        <v>4</v>
      </c>
      <c r="J3" s="3">
        <v>1480</v>
      </c>
      <c r="K3" s="3">
        <f>I3*40</f>
        <v>160</v>
      </c>
      <c r="L3" s="3">
        <f>I3*J3+K3</f>
        <v>6080</v>
      </c>
    </row>
    <row r="4" spans="1:12" ht="22.5" x14ac:dyDescent="0.15">
      <c r="A4" s="24"/>
      <c r="B4" s="2" t="s">
        <v>11</v>
      </c>
      <c r="C4" s="2" t="s">
        <v>9</v>
      </c>
      <c r="D4" s="2" t="s">
        <v>32</v>
      </c>
      <c r="E4" s="5" t="s">
        <v>12</v>
      </c>
      <c r="F4" s="3">
        <v>1</v>
      </c>
      <c r="G4" s="3">
        <v>10</v>
      </c>
      <c r="H4" s="3">
        <v>1</v>
      </c>
      <c r="I4" s="3">
        <f t="shared" ref="I4:I9" si="0">F4*G4*H4</f>
        <v>10</v>
      </c>
      <c r="J4" s="3">
        <v>450</v>
      </c>
      <c r="K4" s="3">
        <f t="shared" ref="K4:K9" si="1">I4*40</f>
        <v>400</v>
      </c>
      <c r="L4" s="3">
        <f t="shared" ref="L4:L9" si="2">I4*J4+K4</f>
        <v>4900</v>
      </c>
    </row>
    <row r="5" spans="1:12" ht="22.5" x14ac:dyDescent="0.15">
      <c r="A5" s="24"/>
      <c r="B5" s="2" t="s">
        <v>13</v>
      </c>
      <c r="C5" s="2" t="s">
        <v>9</v>
      </c>
      <c r="D5" s="2" t="s">
        <v>32</v>
      </c>
      <c r="E5" s="2" t="s">
        <v>23</v>
      </c>
      <c r="F5" s="3">
        <v>5</v>
      </c>
      <c r="G5" s="3">
        <v>9</v>
      </c>
      <c r="H5" s="3">
        <v>1</v>
      </c>
      <c r="I5" s="3">
        <f t="shared" si="0"/>
        <v>45</v>
      </c>
      <c r="J5" s="3">
        <v>300</v>
      </c>
      <c r="K5" s="3">
        <f t="shared" si="1"/>
        <v>1800</v>
      </c>
      <c r="L5" s="3">
        <f t="shared" si="2"/>
        <v>15300</v>
      </c>
    </row>
    <row r="6" spans="1:12" ht="22.5" x14ac:dyDescent="0.15">
      <c r="A6" s="24"/>
      <c r="B6" s="2" t="s">
        <v>14</v>
      </c>
      <c r="C6" s="2" t="s">
        <v>9</v>
      </c>
      <c r="D6" s="2" t="s">
        <v>32</v>
      </c>
      <c r="E6" s="5" t="s">
        <v>15</v>
      </c>
      <c r="F6" s="3">
        <v>4</v>
      </c>
      <c r="G6" s="3">
        <v>9</v>
      </c>
      <c r="H6" s="3">
        <v>1</v>
      </c>
      <c r="I6" s="3">
        <f t="shared" si="0"/>
        <v>36</v>
      </c>
      <c r="J6" s="3">
        <v>500</v>
      </c>
      <c r="K6" s="3">
        <f t="shared" si="1"/>
        <v>1440</v>
      </c>
      <c r="L6" s="3">
        <f t="shared" si="2"/>
        <v>19440</v>
      </c>
    </row>
    <row r="7" spans="1:12" ht="22.5" x14ac:dyDescent="0.15">
      <c r="A7" s="24"/>
      <c r="B7" s="2" t="s">
        <v>16</v>
      </c>
      <c r="C7" s="12" t="s">
        <v>45</v>
      </c>
      <c r="D7" s="12" t="s">
        <v>44</v>
      </c>
      <c r="E7" s="5" t="s">
        <v>24</v>
      </c>
      <c r="F7" s="3">
        <v>2</v>
      </c>
      <c r="G7" s="3">
        <v>9</v>
      </c>
      <c r="H7" s="3">
        <v>1</v>
      </c>
      <c r="I7" s="3">
        <f t="shared" si="0"/>
        <v>18</v>
      </c>
      <c r="J7" s="3">
        <v>300</v>
      </c>
      <c r="K7" s="3">
        <f t="shared" si="1"/>
        <v>720</v>
      </c>
      <c r="L7" s="3">
        <f t="shared" si="2"/>
        <v>6120</v>
      </c>
    </row>
    <row r="8" spans="1:12" ht="22.5" x14ac:dyDescent="0.15">
      <c r="A8" s="24"/>
      <c r="B8" s="1" t="s">
        <v>17</v>
      </c>
      <c r="C8" s="14" t="s">
        <v>47</v>
      </c>
      <c r="D8" s="14" t="s">
        <v>43</v>
      </c>
      <c r="E8" s="13" t="s">
        <v>54</v>
      </c>
      <c r="F8" s="3">
        <v>1</v>
      </c>
      <c r="G8" s="3">
        <v>10</v>
      </c>
      <c r="H8" s="3">
        <v>1</v>
      </c>
      <c r="I8" s="3">
        <f t="shared" si="0"/>
        <v>10</v>
      </c>
      <c r="J8" s="3">
        <v>250</v>
      </c>
      <c r="K8" s="3">
        <f t="shared" si="1"/>
        <v>400</v>
      </c>
      <c r="L8" s="3">
        <f t="shared" si="2"/>
        <v>2900</v>
      </c>
    </row>
    <row r="9" spans="1:12" ht="22.5" x14ac:dyDescent="0.15">
      <c r="A9" s="25"/>
      <c r="B9" s="1" t="s">
        <v>18</v>
      </c>
      <c r="C9" s="1"/>
      <c r="D9" s="3"/>
      <c r="E9" s="5" t="s">
        <v>19</v>
      </c>
      <c r="F9" s="3">
        <v>1</v>
      </c>
      <c r="G9" s="3">
        <v>9</v>
      </c>
      <c r="H9" s="3">
        <v>1</v>
      </c>
      <c r="I9" s="3">
        <f t="shared" si="0"/>
        <v>9</v>
      </c>
      <c r="J9" s="3">
        <v>0</v>
      </c>
      <c r="K9" s="3">
        <f t="shared" si="1"/>
        <v>360</v>
      </c>
      <c r="L9" s="3">
        <f t="shared" si="2"/>
        <v>360</v>
      </c>
    </row>
    <row r="10" spans="1:12" ht="12.75" customHeight="1" x14ac:dyDescent="0.15">
      <c r="A10" s="4"/>
      <c r="B10" s="3"/>
      <c r="C10" s="3"/>
      <c r="D10" s="3"/>
      <c r="E10" s="5"/>
      <c r="F10" s="3"/>
      <c r="G10" s="3"/>
      <c r="H10" s="3">
        <v>1</v>
      </c>
      <c r="I10" s="3"/>
      <c r="J10" s="3"/>
      <c r="K10" s="3"/>
      <c r="L10" s="3"/>
    </row>
    <row r="11" spans="1:12" ht="22.5" x14ac:dyDescent="0.15">
      <c r="A11" s="26" t="s">
        <v>37</v>
      </c>
      <c r="B11" s="2" t="s">
        <v>8</v>
      </c>
      <c r="C11" s="18" t="s">
        <v>30</v>
      </c>
      <c r="D11" s="29">
        <v>44169</v>
      </c>
      <c r="E11" s="5" t="s">
        <v>10</v>
      </c>
      <c r="F11" s="3">
        <v>1</v>
      </c>
      <c r="G11" s="3">
        <v>0.5</v>
      </c>
      <c r="H11" s="3">
        <v>1</v>
      </c>
      <c r="I11" s="3">
        <v>1</v>
      </c>
      <c r="J11" s="3">
        <v>500</v>
      </c>
      <c r="K11" s="3"/>
      <c r="L11" s="3">
        <f>J11*I11</f>
        <v>500</v>
      </c>
    </row>
    <row r="12" spans="1:12" ht="22.5" x14ac:dyDescent="0.15">
      <c r="A12" s="27"/>
      <c r="B12" s="2" t="s">
        <v>11</v>
      </c>
      <c r="C12" s="19"/>
      <c r="D12" s="19"/>
      <c r="E12" s="13" t="s">
        <v>42</v>
      </c>
      <c r="F12" s="3">
        <v>1</v>
      </c>
      <c r="G12" s="3">
        <v>0.5</v>
      </c>
      <c r="H12" s="3">
        <v>1</v>
      </c>
      <c r="I12" s="3">
        <v>1</v>
      </c>
      <c r="J12" s="3">
        <v>0</v>
      </c>
      <c r="K12" s="3"/>
      <c r="L12" s="3">
        <f t="shared" ref="L12:L17" si="3">J12*I12</f>
        <v>0</v>
      </c>
    </row>
    <row r="13" spans="1:12" ht="22.5" x14ac:dyDescent="0.15">
      <c r="A13" s="27"/>
      <c r="B13" s="2" t="s">
        <v>13</v>
      </c>
      <c r="C13" s="19"/>
      <c r="D13" s="19"/>
      <c r="E13" s="2" t="s">
        <v>23</v>
      </c>
      <c r="F13" s="3">
        <v>5</v>
      </c>
      <c r="G13" s="3">
        <v>0.5</v>
      </c>
      <c r="H13" s="3">
        <v>1</v>
      </c>
      <c r="I13" s="3">
        <v>5</v>
      </c>
      <c r="J13" s="3">
        <v>100</v>
      </c>
      <c r="K13" s="3"/>
      <c r="L13" s="3">
        <f t="shared" si="3"/>
        <v>500</v>
      </c>
    </row>
    <row r="14" spans="1:12" ht="22.5" x14ac:dyDescent="0.15">
      <c r="A14" s="27"/>
      <c r="B14" s="2" t="s">
        <v>14</v>
      </c>
      <c r="C14" s="19"/>
      <c r="D14" s="19"/>
      <c r="E14" s="5" t="s">
        <v>15</v>
      </c>
      <c r="F14" s="3">
        <v>4</v>
      </c>
      <c r="G14" s="3">
        <v>0.5</v>
      </c>
      <c r="H14" s="3">
        <v>1</v>
      </c>
      <c r="I14" s="3">
        <v>4</v>
      </c>
      <c r="J14" s="3">
        <v>230</v>
      </c>
      <c r="K14" s="3"/>
      <c r="L14" s="3">
        <f t="shared" si="3"/>
        <v>920</v>
      </c>
    </row>
    <row r="15" spans="1:12" ht="22.5" x14ac:dyDescent="0.15">
      <c r="A15" s="27"/>
      <c r="B15" s="2" t="s">
        <v>16</v>
      </c>
      <c r="C15" s="19"/>
      <c r="D15" s="19"/>
      <c r="E15" s="5" t="s">
        <v>24</v>
      </c>
      <c r="F15" s="3">
        <v>2</v>
      </c>
      <c r="G15" s="3">
        <v>0.5</v>
      </c>
      <c r="H15" s="3">
        <v>1</v>
      </c>
      <c r="I15" s="3">
        <v>2</v>
      </c>
      <c r="J15" s="3">
        <v>100</v>
      </c>
      <c r="K15" s="3"/>
      <c r="L15" s="3">
        <f t="shared" si="3"/>
        <v>200</v>
      </c>
    </row>
    <row r="16" spans="1:12" ht="22.5" x14ac:dyDescent="0.15">
      <c r="A16" s="27"/>
      <c r="B16" s="3" t="s">
        <v>17</v>
      </c>
      <c r="C16" s="19"/>
      <c r="D16" s="19"/>
      <c r="E16" s="13" t="s">
        <v>52</v>
      </c>
      <c r="F16" s="3">
        <v>1</v>
      </c>
      <c r="G16" s="3">
        <v>0.5</v>
      </c>
      <c r="H16" s="3">
        <v>1</v>
      </c>
      <c r="I16" s="3">
        <v>1</v>
      </c>
      <c r="J16" s="3">
        <v>0</v>
      </c>
      <c r="K16" s="3"/>
      <c r="L16" s="3">
        <f t="shared" si="3"/>
        <v>0</v>
      </c>
    </row>
    <row r="17" spans="1:12" ht="22.5" x14ac:dyDescent="0.15">
      <c r="A17" s="28"/>
      <c r="B17" s="3" t="s">
        <v>18</v>
      </c>
      <c r="C17" s="20"/>
      <c r="D17" s="20"/>
      <c r="E17" s="5" t="s">
        <v>19</v>
      </c>
      <c r="F17" s="3">
        <v>1</v>
      </c>
      <c r="G17" s="3">
        <v>0.5</v>
      </c>
      <c r="H17" s="3">
        <v>1</v>
      </c>
      <c r="I17" s="3">
        <f t="shared" ref="I17" si="4">F17*G17*H17</f>
        <v>0.5</v>
      </c>
      <c r="J17" s="3">
        <f t="shared" ref="J17" si="5">J9/2</f>
        <v>0</v>
      </c>
      <c r="K17" s="3"/>
      <c r="L17" s="3">
        <f t="shared" si="3"/>
        <v>0</v>
      </c>
    </row>
    <row r="18" spans="1:12" ht="15" customHeight="1" x14ac:dyDescent="0.1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22.5" x14ac:dyDescent="0.15">
      <c r="A19" s="23" t="s">
        <v>38</v>
      </c>
      <c r="B19" s="2" t="s">
        <v>8</v>
      </c>
      <c r="C19" s="12" t="s">
        <v>40</v>
      </c>
      <c r="D19" s="2" t="s">
        <v>33</v>
      </c>
      <c r="E19" s="5" t="s">
        <v>10</v>
      </c>
      <c r="F19" s="3">
        <v>1</v>
      </c>
      <c r="G19" s="3">
        <v>4</v>
      </c>
      <c r="H19" s="3">
        <v>1</v>
      </c>
      <c r="I19" s="3">
        <f>F19*G19*H19</f>
        <v>4</v>
      </c>
      <c r="J19" s="3">
        <v>1480</v>
      </c>
      <c r="K19" s="3">
        <f>I19*40</f>
        <v>160</v>
      </c>
      <c r="L19" s="3">
        <f>I19*J19+K19</f>
        <v>6080</v>
      </c>
    </row>
    <row r="20" spans="1:12" ht="22.5" x14ac:dyDescent="0.15">
      <c r="A20" s="24"/>
      <c r="B20" s="2" t="s">
        <v>11</v>
      </c>
      <c r="C20" s="12" t="s">
        <v>41</v>
      </c>
      <c r="D20" s="2" t="s">
        <v>32</v>
      </c>
      <c r="E20" s="5" t="s">
        <v>12</v>
      </c>
      <c r="F20" s="3">
        <v>1</v>
      </c>
      <c r="G20" s="3">
        <v>10</v>
      </c>
      <c r="H20" s="3">
        <v>1</v>
      </c>
      <c r="I20" s="3">
        <f t="shared" ref="I20:I25" si="6">F20*G20*H20</f>
        <v>10</v>
      </c>
      <c r="J20" s="3">
        <v>450</v>
      </c>
      <c r="K20" s="3">
        <f t="shared" ref="K20:K25" si="7">I20*40</f>
        <v>400</v>
      </c>
      <c r="L20" s="3">
        <f t="shared" ref="L20:L25" si="8">I20*J20+K20</f>
        <v>4900</v>
      </c>
    </row>
    <row r="21" spans="1:12" ht="22.5" x14ac:dyDescent="0.15">
      <c r="A21" s="24"/>
      <c r="B21" s="2" t="s">
        <v>13</v>
      </c>
      <c r="C21" s="12" t="s">
        <v>41</v>
      </c>
      <c r="D21" s="2" t="s">
        <v>32</v>
      </c>
      <c r="E21" s="2" t="s">
        <v>23</v>
      </c>
      <c r="F21" s="3">
        <v>5</v>
      </c>
      <c r="G21" s="3">
        <v>9</v>
      </c>
      <c r="H21" s="3">
        <v>1</v>
      </c>
      <c r="I21" s="3">
        <f t="shared" si="6"/>
        <v>45</v>
      </c>
      <c r="J21" s="3">
        <v>300</v>
      </c>
      <c r="K21" s="3">
        <f t="shared" si="7"/>
        <v>1800</v>
      </c>
      <c r="L21" s="3">
        <f t="shared" si="8"/>
        <v>15300</v>
      </c>
    </row>
    <row r="22" spans="1:12" ht="22.5" x14ac:dyDescent="0.15">
      <c r="A22" s="24"/>
      <c r="B22" s="2" t="s">
        <v>14</v>
      </c>
      <c r="C22" s="12" t="s">
        <v>41</v>
      </c>
      <c r="D22" s="2" t="s">
        <v>32</v>
      </c>
      <c r="E22" s="5" t="s">
        <v>15</v>
      </c>
      <c r="F22" s="3">
        <v>4</v>
      </c>
      <c r="G22" s="3">
        <v>9</v>
      </c>
      <c r="H22" s="3">
        <v>1</v>
      </c>
      <c r="I22" s="3">
        <f t="shared" si="6"/>
        <v>36</v>
      </c>
      <c r="J22" s="3">
        <v>500</v>
      </c>
      <c r="K22" s="3">
        <f t="shared" si="7"/>
        <v>1440</v>
      </c>
      <c r="L22" s="3">
        <f t="shared" si="8"/>
        <v>19440</v>
      </c>
    </row>
    <row r="23" spans="1:12" ht="22.5" x14ac:dyDescent="0.15">
      <c r="A23" s="24"/>
      <c r="B23" s="2" t="s">
        <v>16</v>
      </c>
      <c r="C23" s="12" t="s">
        <v>46</v>
      </c>
      <c r="D23" s="12" t="s">
        <v>49</v>
      </c>
      <c r="E23" s="5" t="s">
        <v>24</v>
      </c>
      <c r="F23" s="3">
        <v>2</v>
      </c>
      <c r="G23" s="3">
        <v>9</v>
      </c>
      <c r="H23" s="3">
        <v>1</v>
      </c>
      <c r="I23" s="3">
        <f t="shared" si="6"/>
        <v>18</v>
      </c>
      <c r="J23" s="3">
        <v>300</v>
      </c>
      <c r="K23" s="3">
        <f t="shared" si="7"/>
        <v>720</v>
      </c>
      <c r="L23" s="3">
        <f t="shared" si="8"/>
        <v>6120</v>
      </c>
    </row>
    <row r="24" spans="1:12" ht="22.5" x14ac:dyDescent="0.15">
      <c r="A24" s="24"/>
      <c r="B24" s="3" t="s">
        <v>17</v>
      </c>
      <c r="C24" s="14" t="s">
        <v>48</v>
      </c>
      <c r="D24" s="14" t="s">
        <v>50</v>
      </c>
      <c r="E24" s="13" t="s">
        <v>53</v>
      </c>
      <c r="F24" s="3">
        <v>1</v>
      </c>
      <c r="G24" s="3">
        <v>10</v>
      </c>
      <c r="H24" s="3">
        <v>1</v>
      </c>
      <c r="I24" s="3">
        <f t="shared" si="6"/>
        <v>10</v>
      </c>
      <c r="J24" s="3">
        <v>250</v>
      </c>
      <c r="K24" s="3">
        <f t="shared" si="7"/>
        <v>400</v>
      </c>
      <c r="L24" s="3">
        <f t="shared" si="8"/>
        <v>2900</v>
      </c>
    </row>
    <row r="25" spans="1:12" ht="22.5" x14ac:dyDescent="0.15">
      <c r="A25" s="25"/>
      <c r="B25" s="3" t="s">
        <v>18</v>
      </c>
      <c r="C25" s="3"/>
      <c r="D25" s="3"/>
      <c r="E25" s="5" t="s">
        <v>19</v>
      </c>
      <c r="F25" s="3">
        <v>1</v>
      </c>
      <c r="G25" s="3">
        <v>9</v>
      </c>
      <c r="H25" s="3">
        <v>1</v>
      </c>
      <c r="I25" s="3">
        <f t="shared" si="6"/>
        <v>9</v>
      </c>
      <c r="J25" s="3">
        <v>0</v>
      </c>
      <c r="K25" s="3">
        <f t="shared" si="7"/>
        <v>360</v>
      </c>
      <c r="L25" s="3">
        <f t="shared" si="8"/>
        <v>360</v>
      </c>
    </row>
    <row r="26" spans="1:12" ht="12.75" customHeight="1" x14ac:dyDescent="0.15">
      <c r="A26" s="4"/>
      <c r="B26" s="3"/>
      <c r="C26" s="3"/>
      <c r="D26" s="3"/>
      <c r="E26" s="5"/>
      <c r="F26" s="3"/>
      <c r="G26" s="3"/>
      <c r="H26" s="3">
        <v>1</v>
      </c>
      <c r="I26" s="3"/>
      <c r="J26" s="3"/>
      <c r="K26" s="3"/>
      <c r="L26" s="3"/>
    </row>
    <row r="27" spans="1:12" ht="22.5" x14ac:dyDescent="0.15">
      <c r="A27" s="26" t="s">
        <v>39</v>
      </c>
      <c r="B27" s="2" t="s">
        <v>8</v>
      </c>
      <c r="C27" s="18" t="s">
        <v>30</v>
      </c>
      <c r="D27" s="29" t="s">
        <v>51</v>
      </c>
      <c r="E27" s="5" t="s">
        <v>10</v>
      </c>
      <c r="F27" s="3">
        <v>1</v>
      </c>
      <c r="G27" s="3">
        <v>0.5</v>
      </c>
      <c r="H27" s="3">
        <v>1</v>
      </c>
      <c r="I27" s="3">
        <v>1</v>
      </c>
      <c r="J27" s="3">
        <v>500</v>
      </c>
      <c r="K27" s="3"/>
      <c r="L27" s="3">
        <f>J27*I27</f>
        <v>500</v>
      </c>
    </row>
    <row r="28" spans="1:12" ht="22.5" x14ac:dyDescent="0.15">
      <c r="A28" s="27"/>
      <c r="B28" s="2" t="s">
        <v>11</v>
      </c>
      <c r="C28" s="19"/>
      <c r="D28" s="19"/>
      <c r="E28" s="5" t="s">
        <v>12</v>
      </c>
      <c r="F28" s="3">
        <v>1</v>
      </c>
      <c r="G28" s="3">
        <v>0.5</v>
      </c>
      <c r="H28" s="3">
        <v>1</v>
      </c>
      <c r="I28" s="3">
        <v>1</v>
      </c>
      <c r="J28" s="3">
        <v>0</v>
      </c>
      <c r="K28" s="3"/>
      <c r="L28" s="3">
        <f t="shared" ref="L28:L33" si="9">J28*I28</f>
        <v>0</v>
      </c>
    </row>
    <row r="29" spans="1:12" ht="22.5" x14ac:dyDescent="0.15">
      <c r="A29" s="27"/>
      <c r="B29" s="2" t="s">
        <v>13</v>
      </c>
      <c r="C29" s="19"/>
      <c r="D29" s="19"/>
      <c r="E29" s="2" t="s">
        <v>23</v>
      </c>
      <c r="F29" s="3">
        <v>5</v>
      </c>
      <c r="G29" s="3">
        <v>0.5</v>
      </c>
      <c r="H29" s="3">
        <v>1</v>
      </c>
      <c r="I29" s="3">
        <v>5</v>
      </c>
      <c r="J29" s="3">
        <v>100</v>
      </c>
      <c r="K29" s="3"/>
      <c r="L29" s="3">
        <f t="shared" si="9"/>
        <v>500</v>
      </c>
    </row>
    <row r="30" spans="1:12" ht="22.5" x14ac:dyDescent="0.15">
      <c r="A30" s="27"/>
      <c r="B30" s="2" t="s">
        <v>14</v>
      </c>
      <c r="C30" s="19"/>
      <c r="D30" s="19"/>
      <c r="E30" s="5" t="s">
        <v>15</v>
      </c>
      <c r="F30" s="3">
        <v>4</v>
      </c>
      <c r="G30" s="3">
        <v>0.5</v>
      </c>
      <c r="H30" s="3">
        <v>1</v>
      </c>
      <c r="I30" s="3">
        <v>4</v>
      </c>
      <c r="J30" s="3">
        <v>230</v>
      </c>
      <c r="K30" s="3"/>
      <c r="L30" s="3">
        <f t="shared" si="9"/>
        <v>920</v>
      </c>
    </row>
    <row r="31" spans="1:12" ht="22.5" x14ac:dyDescent="0.15">
      <c r="A31" s="27"/>
      <c r="B31" s="2" t="s">
        <v>16</v>
      </c>
      <c r="C31" s="19"/>
      <c r="D31" s="19"/>
      <c r="E31" s="5" t="s">
        <v>24</v>
      </c>
      <c r="F31" s="3">
        <v>2</v>
      </c>
      <c r="G31" s="3">
        <v>0.5</v>
      </c>
      <c r="H31" s="3">
        <v>1</v>
      </c>
      <c r="I31" s="3">
        <v>2</v>
      </c>
      <c r="J31" s="3">
        <v>100</v>
      </c>
      <c r="K31" s="3"/>
      <c r="L31" s="3">
        <f t="shared" si="9"/>
        <v>200</v>
      </c>
    </row>
    <row r="32" spans="1:12" ht="22.5" x14ac:dyDescent="0.15">
      <c r="A32" s="27"/>
      <c r="B32" s="3" t="s">
        <v>17</v>
      </c>
      <c r="C32" s="19"/>
      <c r="D32" s="19"/>
      <c r="E32" s="13" t="s">
        <v>52</v>
      </c>
      <c r="F32" s="3">
        <v>1</v>
      </c>
      <c r="G32" s="3">
        <v>0.5</v>
      </c>
      <c r="H32" s="3">
        <v>1</v>
      </c>
      <c r="I32" s="3">
        <v>1</v>
      </c>
      <c r="J32" s="3">
        <v>0</v>
      </c>
      <c r="K32" s="3"/>
      <c r="L32" s="3">
        <f t="shared" si="9"/>
        <v>0</v>
      </c>
    </row>
    <row r="33" spans="1:12" ht="22.5" x14ac:dyDescent="0.15">
      <c r="A33" s="28"/>
      <c r="B33" s="3" t="s">
        <v>18</v>
      </c>
      <c r="C33" s="20"/>
      <c r="D33" s="20"/>
      <c r="E33" s="5" t="s">
        <v>19</v>
      </c>
      <c r="F33" s="3">
        <v>1</v>
      </c>
      <c r="G33" s="3">
        <v>0.5</v>
      </c>
      <c r="H33" s="3">
        <v>1</v>
      </c>
      <c r="I33" s="3">
        <f t="shared" ref="I33" si="10">F33*G33*H33</f>
        <v>0.5</v>
      </c>
      <c r="J33" s="3">
        <f t="shared" ref="J33" si="11">J25/2</f>
        <v>0</v>
      </c>
      <c r="K33" s="3"/>
      <c r="L33" s="3">
        <f t="shared" si="9"/>
        <v>0</v>
      </c>
    </row>
    <row r="34" spans="1:12" ht="22.5" x14ac:dyDescent="0.15">
      <c r="A34" s="4"/>
      <c r="B34" s="10" t="s">
        <v>27</v>
      </c>
      <c r="C34" s="15" t="s">
        <v>29</v>
      </c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22.5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8" t="s">
        <v>20</v>
      </c>
      <c r="L35" s="9">
        <f>SUM(L3:L33)</f>
        <v>114440</v>
      </c>
    </row>
    <row r="36" spans="1:12" ht="22.5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8" t="s">
        <v>26</v>
      </c>
      <c r="L36" s="9">
        <f>L35*0.01</f>
        <v>1144.4000000000001</v>
      </c>
    </row>
    <row r="37" spans="1:12" ht="22.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8" t="s">
        <v>21</v>
      </c>
      <c r="L37" s="9">
        <f>L35+L36</f>
        <v>115584.4</v>
      </c>
    </row>
    <row r="38" spans="1:12" ht="27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8" t="s">
        <v>25</v>
      </c>
      <c r="L38" s="9">
        <v>115500</v>
      </c>
    </row>
  </sheetData>
  <mergeCells count="11">
    <mergeCell ref="C34:L34"/>
    <mergeCell ref="C11:C17"/>
    <mergeCell ref="A1:L1"/>
    <mergeCell ref="A3:A9"/>
    <mergeCell ref="A11:A17"/>
    <mergeCell ref="D11:D17"/>
    <mergeCell ref="A19:A25"/>
    <mergeCell ref="A27:A33"/>
    <mergeCell ref="C27:C33"/>
    <mergeCell ref="D27:D33"/>
    <mergeCell ref="A18:L18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2020-11-16T06:43:07Z</dcterms:created>
  <dcterms:modified xsi:type="dcterms:W3CDTF">2020-11-24T07:25:50Z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