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615"/>
  <workbookPr checkCompatibility="1"/>
  <mc:AlternateContent xmlns:mc="http://schemas.openxmlformats.org/markup-compatibility/2006">
    <mc:Choice Requires="x15">
      <x15ac:absPath xmlns:x15ac="http://schemas.microsoft.com/office/spreadsheetml/2010/11/ac" url="/Users/renehou/Desktop/2020 Projects/005 曼关上海0411项目/最终合同及报价/"/>
    </mc:Choice>
  </mc:AlternateContent>
  <bookViews>
    <workbookView xWindow="0" yWindow="460" windowWidth="28800" windowHeight="16640"/>
  </bookViews>
  <sheets>
    <sheet name="汇总" sheetId="2" r:id="rId1"/>
    <sheet name="直播报价" sheetId="1" r:id="rId2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5" i="1" l="1"/>
  <c r="G15" i="1"/>
  <c r="G16" i="1"/>
  <c r="G17" i="1"/>
  <c r="E8" i="2"/>
  <c r="G5" i="1"/>
  <c r="G6" i="1"/>
  <c r="G7" i="1"/>
  <c r="E6" i="2"/>
  <c r="G10" i="1"/>
  <c r="G11" i="1"/>
  <c r="G12" i="1"/>
  <c r="E7" i="2"/>
  <c r="G20" i="1"/>
  <c r="G21" i="1"/>
  <c r="G22" i="1"/>
  <c r="G23" i="1"/>
  <c r="E9" i="2"/>
  <c r="G26" i="1"/>
  <c r="G27" i="1"/>
  <c r="G28" i="1"/>
  <c r="G29" i="1"/>
  <c r="G30" i="1"/>
  <c r="G31" i="1"/>
  <c r="G32" i="1"/>
  <c r="G33" i="1"/>
  <c r="G34" i="1"/>
  <c r="E10" i="2"/>
  <c r="G38" i="1"/>
  <c r="G39" i="1"/>
  <c r="E11" i="2"/>
  <c r="E12" i="2"/>
  <c r="E13" i="2"/>
  <c r="G40" i="1"/>
  <c r="E14" i="2"/>
  <c r="G41" i="1"/>
  <c r="G42" i="1"/>
</calcChain>
</file>

<file path=xl/sharedStrings.xml><?xml version="1.0" encoding="utf-8"?>
<sst xmlns="http://schemas.openxmlformats.org/spreadsheetml/2006/main" count="125" uniqueCount="93">
  <si>
    <t>序号</t>
  </si>
  <si>
    <t>项目</t>
  </si>
  <si>
    <t>说明</t>
  </si>
  <si>
    <t>单元费用</t>
  </si>
  <si>
    <t>备注</t>
  </si>
  <si>
    <t>直播服务器</t>
    <phoneticPr fontId="7" type="noConversion"/>
  </si>
  <si>
    <t>合计</t>
    <phoneticPr fontId="13" type="noConversion"/>
  </si>
  <si>
    <t>税费(6%)</t>
    <phoneticPr fontId="13" type="noConversion"/>
  </si>
  <si>
    <t>总计</t>
    <phoneticPr fontId="13" type="noConversion"/>
  </si>
  <si>
    <t>单价</t>
    <phoneticPr fontId="7" type="noConversion"/>
  </si>
  <si>
    <t>人数</t>
    <phoneticPr fontId="7" type="noConversion"/>
  </si>
  <si>
    <t>天数</t>
    <phoneticPr fontId="7" type="noConversion"/>
  </si>
  <si>
    <t>项目经理</t>
    <phoneticPr fontId="13" type="noConversion"/>
  </si>
  <si>
    <t>序号</t>
    <phoneticPr fontId="13" type="noConversion"/>
  </si>
  <si>
    <t>说明</t>
    <phoneticPr fontId="13" type="noConversion"/>
  </si>
  <si>
    <t>费用</t>
    <phoneticPr fontId="13" type="noConversion"/>
  </si>
  <si>
    <t>税费（6%）</t>
    <phoneticPr fontId="13" type="noConversion"/>
  </si>
  <si>
    <t>备注</t>
    <phoneticPr fontId="13" type="noConversion"/>
  </si>
  <si>
    <t>不含北京以外的差旅费用</t>
    <phoneticPr fontId="13" type="noConversion"/>
  </si>
  <si>
    <t>客户专有账号的建立和开通费用</t>
    <phoneticPr fontId="7" type="noConversion"/>
  </si>
  <si>
    <t>账号认证费</t>
    <phoneticPr fontId="7" type="noConversion"/>
  </si>
  <si>
    <t>测试技术工程师费用</t>
    <phoneticPr fontId="7" type="noConversion"/>
  </si>
  <si>
    <t>技术工程师费用</t>
    <phoneticPr fontId="7" type="noConversion"/>
  </si>
  <si>
    <t>功能测试</t>
  </si>
  <si>
    <t>对系统功能进行全面测试</t>
  </si>
  <si>
    <t>联调测试</t>
  </si>
  <si>
    <t>若有各接口数据交互，则需联调测试</t>
  </si>
  <si>
    <t>负载压力测试</t>
  </si>
  <si>
    <t>针对系统整体的压力情况进行测试</t>
  </si>
  <si>
    <t>直播平台费用</t>
    <phoneticPr fontId="13" type="noConversion"/>
  </si>
  <si>
    <t>其它功能</t>
    <phoneticPr fontId="13" type="noConversion"/>
  </si>
  <si>
    <t>直播平台功能维护，确保直播顺利进行</t>
    <phoneticPr fontId="7" type="noConversion"/>
  </si>
  <si>
    <t>直播开始前，测试各项功能</t>
    <phoneticPr fontId="7" type="noConversion"/>
  </si>
  <si>
    <t>账号及直播服务器</t>
    <phoneticPr fontId="13" type="noConversion"/>
  </si>
  <si>
    <t>各环节辅助功能的费用</t>
    <phoneticPr fontId="13" type="noConversion"/>
  </si>
  <si>
    <t>直播前功能测试</t>
    <phoneticPr fontId="13" type="noConversion"/>
  </si>
  <si>
    <t xml:space="preserve">
</t>
    <phoneticPr fontId="13" type="noConversion"/>
  </si>
  <si>
    <t>技术人员费用</t>
    <phoneticPr fontId="13" type="noConversion"/>
  </si>
  <si>
    <t>直播平台测试</t>
    <phoneticPr fontId="13" type="noConversion"/>
  </si>
  <si>
    <t>项目运行中涉及的人员</t>
    <phoneticPr fontId="13" type="noConversion"/>
  </si>
  <si>
    <t>在线直播观看，4小时以内的直播服务器</t>
    <phoneticPr fontId="7" type="noConversion"/>
  </si>
  <si>
    <t>培训</t>
    <phoneticPr fontId="7" type="noConversion"/>
  </si>
  <si>
    <t>设备费用</t>
    <phoneticPr fontId="7" type="noConversion"/>
  </si>
  <si>
    <t>摄像费用（1摄像机，1高清机位，4小时）</t>
    <phoneticPr fontId="7" type="noConversion"/>
  </si>
  <si>
    <t>音视频采集卡（套，4小时，含1个小蜜蜂）</t>
    <phoneticPr fontId="7" type="noConversion"/>
  </si>
  <si>
    <t>导播台</t>
    <phoneticPr fontId="7" type="noConversion"/>
  </si>
  <si>
    <t xml:space="preserve">导播 </t>
    <phoneticPr fontId="7" type="noConversion"/>
  </si>
  <si>
    <t>技术执行人员</t>
    <phoneticPr fontId="7" type="noConversion"/>
  </si>
  <si>
    <t>互动连麦</t>
    <phoneticPr fontId="7" type="noConversion"/>
  </si>
  <si>
    <t>数量</t>
    <phoneticPr fontId="7" type="noConversion"/>
  </si>
  <si>
    <t>场次</t>
    <phoneticPr fontId="7" type="noConversion"/>
  </si>
  <si>
    <t>小蜜峰（主持人及演讲人员，翻译共5人）</t>
    <rPh sb="17" eb="19">
      <t>1</t>
    </rPh>
    <phoneticPr fontId="7" type="noConversion"/>
  </si>
  <si>
    <t>根据实际需求调整</t>
    <phoneticPr fontId="13" type="noConversion"/>
  </si>
  <si>
    <t>可根据实际需求增减，不含前期邀请的H5费用</t>
    <phoneticPr fontId="13" type="noConversion"/>
  </si>
  <si>
    <t>备注：</t>
    <phoneticPr fontId="13" type="noConversion"/>
  </si>
  <si>
    <t>报价时间：2020年3月15日</t>
    <phoneticPr fontId="13" type="noConversion"/>
  </si>
  <si>
    <t>单价</t>
    <phoneticPr fontId="7" type="noConversion"/>
  </si>
  <si>
    <t>数量</t>
    <phoneticPr fontId="7" type="noConversion"/>
  </si>
  <si>
    <t>单元费用</t>
    <phoneticPr fontId="7" type="noConversion"/>
  </si>
  <si>
    <t>场次</t>
    <phoneticPr fontId="7" type="noConversion"/>
  </si>
  <si>
    <t>单价</t>
    <phoneticPr fontId="7" type="noConversion"/>
  </si>
  <si>
    <t>人数</t>
    <phoneticPr fontId="7" type="noConversion"/>
  </si>
  <si>
    <t>数量</t>
    <phoneticPr fontId="7" type="noConversion"/>
  </si>
  <si>
    <t>数量</t>
    <phoneticPr fontId="7" type="noConversion"/>
  </si>
  <si>
    <t>可用于会前提醒</t>
    <phoneticPr fontId="7" type="noConversion"/>
  </si>
  <si>
    <t>活动海报</t>
    <phoneticPr fontId="7" type="noConversion"/>
  </si>
  <si>
    <t xml:space="preserve"> </t>
    <phoneticPr fontId="7" type="noConversion"/>
  </si>
  <si>
    <t>优惠</t>
    <phoneticPr fontId="13" type="noConversion"/>
  </si>
  <si>
    <t>折扣后</t>
    <phoneticPr fontId="13" type="noConversion"/>
  </si>
  <si>
    <t>现场执行</t>
    <phoneticPr fontId="13" type="noConversion"/>
  </si>
  <si>
    <t>项目服务</t>
    <phoneticPr fontId="13" type="noConversion"/>
  </si>
  <si>
    <t>了解需求，需求分析及直播解决方案</t>
    <phoneticPr fontId="13" type="noConversion"/>
  </si>
  <si>
    <t>Part1：直播平台费用</t>
    <phoneticPr fontId="7" type="noConversion"/>
  </si>
  <si>
    <t>Part2：技术人员费用</t>
    <phoneticPr fontId="7" type="noConversion"/>
  </si>
  <si>
    <t>Part3：其它功能</t>
    <phoneticPr fontId="7" type="noConversion"/>
  </si>
  <si>
    <t>Part4：直播信号测试</t>
    <phoneticPr fontId="7" type="noConversion"/>
  </si>
  <si>
    <t>网络设备</t>
    <phoneticPr fontId="7" type="noConversion"/>
  </si>
  <si>
    <t>网络基站</t>
    <phoneticPr fontId="7" type="noConversion"/>
  </si>
  <si>
    <t>两个场地连麦直播（主会场与特邀嘉宾现场连麦，建立直播联系）</t>
    <phoneticPr fontId="7" type="noConversion"/>
  </si>
  <si>
    <t>高清数码导播台</t>
    <phoneticPr fontId="7" type="noConversion"/>
  </si>
  <si>
    <t>导播人员</t>
    <phoneticPr fontId="7" type="noConversion"/>
  </si>
  <si>
    <t>收音用，没有扩音功能</t>
    <phoneticPr fontId="7" type="noConversion"/>
  </si>
  <si>
    <t>含网络基站费用及执行人员费用</t>
    <phoneticPr fontId="13" type="noConversion"/>
  </si>
  <si>
    <t>了解需求，需求分析及直播解决方案，对接需求，把控进度
项目执行过程中对流程进度及项目风险的把控等执行工作</t>
    <rPh sb="12" eb="15">
      <t>8</t>
    </rPh>
    <phoneticPr fontId="13" type="noConversion"/>
  </si>
  <si>
    <t>2020年曼观上海发布会直播项目报价</t>
    <phoneticPr fontId="13" type="noConversion"/>
  </si>
  <si>
    <t>2020年曼观上海发布会直播项目报价</t>
    <phoneticPr fontId="7" type="noConversion"/>
  </si>
  <si>
    <t>1. 受疫情期项目执行限制，所有的报批手续均由曼观提前申请完成（包括进场时间及人员工作证等），并提供现场执行人员所需的防疫物资（如口罩防物服酒精棉等必要物品）；
2. 其他项目所需工作事项，未尽事宜，可在曼观确认之后做追加报价；</t>
    <rPh sb="101" eb="102">
      <t>；</t>
    </rPh>
    <phoneticPr fontId="13" type="noConversion"/>
  </si>
  <si>
    <t>此单价为200人直播费用每场次价格</t>
    <phoneticPr fontId="7" type="noConversion"/>
  </si>
  <si>
    <t>直播服务器/移动工作台（台，4小时）</t>
    <phoneticPr fontId="7" type="noConversion"/>
  </si>
  <si>
    <t>Part6:项目服务</t>
    <phoneticPr fontId="7" type="noConversion"/>
  </si>
  <si>
    <t>Part5：现场执行费用</t>
    <phoneticPr fontId="7" type="noConversion"/>
  </si>
  <si>
    <t>讲师培训（活动前一周）</t>
    <phoneticPr fontId="7" type="noConversion"/>
  </si>
  <si>
    <t>包括直播用开头图片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</si>
</sst>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_ &quot;¥&quot;* #,##0.00_ ;_ &quot;¥&quot;* \-#,##0.00_ ;_ &quot;¥&quot;* &quot;-&quot;??_ ;_ @_ "/>
    <numFmt numFmtId="177" formatCode="\¥#,##0;\¥\-#,##0"/>
    <numFmt numFmtId="178" formatCode="0.00_);[Red]\(0.00\)"/>
  </numFmts>
  <fonts count="28" x14ac:knownFonts="1">
    <font>
      <sz val="11"/>
      <name val="宋体"/>
      <charset val="134"/>
    </font>
    <font>
      <sz val="10"/>
      <color indexed="8"/>
      <name val="微软雅黑"/>
      <family val="2"/>
      <charset val="134"/>
    </font>
    <font>
      <b/>
      <sz val="12"/>
      <color indexed="23"/>
      <name val="微软雅黑"/>
      <family val="2"/>
      <charset val="134"/>
    </font>
    <font>
      <b/>
      <sz val="9"/>
      <color indexed="9"/>
      <name val="微软雅黑"/>
      <family val="2"/>
      <charset val="134"/>
    </font>
    <font>
      <sz val="8"/>
      <name val="微软雅黑"/>
      <family val="2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4"/>
      <color indexed="8"/>
      <name val="微软雅黑"/>
      <family val="2"/>
      <charset val="134"/>
    </font>
    <font>
      <b/>
      <sz val="12"/>
      <color indexed="23"/>
      <name val="微软雅黑"/>
      <family val="2"/>
      <charset val="134"/>
    </font>
    <font>
      <sz val="8"/>
      <name val="微软雅黑"/>
      <family val="2"/>
      <charset val="134"/>
    </font>
    <font>
      <sz val="11"/>
      <color indexed="8"/>
      <name val="微软雅黑"/>
      <family val="2"/>
      <charset val="134"/>
    </font>
    <font>
      <b/>
      <sz val="9"/>
      <color indexed="9"/>
      <name val="微软雅黑"/>
      <family val="2"/>
      <charset val="134"/>
    </font>
    <font>
      <sz val="9"/>
      <name val="宋体"/>
      <family val="3"/>
      <charset val="134"/>
    </font>
    <font>
      <sz val="8"/>
      <color indexed="8"/>
      <name val="微软雅黑"/>
      <family val="2"/>
      <charset val="134"/>
    </font>
    <font>
      <sz val="8"/>
      <name val="宋体"/>
      <family val="3"/>
      <charset val="134"/>
    </font>
    <font>
      <b/>
      <sz val="8"/>
      <color indexed="9"/>
      <name val="微软雅黑"/>
      <family val="2"/>
      <charset val="134"/>
    </font>
    <font>
      <sz val="8"/>
      <color theme="1"/>
      <name val="微软雅黑"/>
      <family val="2"/>
      <charset val="134"/>
    </font>
    <font>
      <sz val="8"/>
      <color rgb="FFFF0000"/>
      <name val="微软雅黑"/>
      <family val="2"/>
      <charset val="134"/>
    </font>
    <font>
      <sz val="11"/>
      <name val="微软雅黑"/>
      <family val="2"/>
      <charset val="134"/>
    </font>
    <font>
      <b/>
      <sz val="11"/>
      <color indexed="8"/>
      <name val="微软雅黑"/>
      <family val="2"/>
      <charset val="134"/>
    </font>
    <font>
      <b/>
      <sz val="18"/>
      <color indexed="8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11"/>
      <name val="微软雅黑"/>
      <family val="2"/>
      <charset val="134"/>
    </font>
    <font>
      <sz val="11"/>
      <name val="宋体"/>
      <family val="3"/>
      <charset val="134"/>
    </font>
    <font>
      <sz val="9"/>
      <name val="微软雅黑"/>
      <family val="2"/>
      <charset val="134"/>
    </font>
    <font>
      <sz val="11"/>
      <color rgb="FFC00000"/>
      <name val="微软雅黑"/>
      <family val="2"/>
      <charset val="134"/>
    </font>
    <font>
      <sz val="11"/>
      <color theme="1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D13F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6" fillId="0" borderId="0">
      <alignment vertical="center"/>
    </xf>
    <xf numFmtId="176" fontId="24" fillId="0" borderId="0" applyFont="0" applyFill="0" applyBorder="0" applyAlignment="0" applyProtection="0">
      <alignment vertical="center"/>
    </xf>
    <xf numFmtId="0" fontId="24" fillId="0" borderId="0">
      <alignment vertical="center"/>
    </xf>
  </cellStyleXfs>
  <cellXfs count="142">
    <xf numFmtId="0" fontId="0" fillId="0" borderId="0" xfId="0">
      <alignment vertical="center"/>
    </xf>
    <xf numFmtId="0" fontId="12" fillId="3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22" fillId="0" borderId="0" xfId="0" applyFont="1" applyAlignment="1"/>
    <xf numFmtId="0" fontId="19" fillId="0" borderId="0" xfId="0" applyFont="1">
      <alignment vertical="center"/>
    </xf>
    <xf numFmtId="0" fontId="23" fillId="2" borderId="1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76" fontId="4" fillId="0" borderId="1" xfId="2" applyFont="1" applyFill="1" applyBorder="1" applyAlignment="1">
      <alignment horizontal="center" vertical="center" wrapText="1"/>
    </xf>
    <xf numFmtId="176" fontId="10" fillId="0" borderId="1" xfId="2" applyFont="1" applyFill="1" applyBorder="1" applyAlignment="1">
      <alignment horizontal="center" vertical="center" wrapText="1"/>
    </xf>
    <xf numFmtId="176" fontId="3" fillId="3" borderId="1" xfId="2" applyFont="1" applyFill="1" applyBorder="1" applyAlignment="1">
      <alignment horizontal="center" vertical="center" wrapText="1"/>
    </xf>
    <xf numFmtId="176" fontId="0" fillId="6" borderId="1" xfId="2" applyFont="1" applyFill="1" applyBorder="1" applyAlignment="1">
      <alignment horizontal="center" vertical="center" wrapText="1"/>
    </xf>
    <xf numFmtId="176" fontId="11" fillId="7" borderId="1" xfId="2" applyFont="1" applyFill="1" applyBorder="1" applyAlignment="1">
      <alignment horizontal="center" vertical="center"/>
    </xf>
    <xf numFmtId="176" fontId="1" fillId="0" borderId="0" xfId="2" applyFont="1" applyFill="1" applyBorder="1" applyAlignment="1">
      <alignment horizontal="center" vertical="center"/>
    </xf>
    <xf numFmtId="176" fontId="0" fillId="0" borderId="0" xfId="2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vertical="center" wrapText="1"/>
      <protection locked="0"/>
    </xf>
    <xf numFmtId="176" fontId="17" fillId="0" borderId="1" xfId="2" applyFont="1" applyBorder="1" applyAlignment="1">
      <alignment vertical="center" wrapText="1"/>
    </xf>
    <xf numFmtId="49" fontId="25" fillId="6" borderId="1" xfId="0" applyNumberFormat="1" applyFont="1" applyFill="1" applyBorder="1" applyAlignment="1" applyProtection="1">
      <alignment vertical="center" wrapText="1"/>
      <protection locked="0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176" fontId="4" fillId="0" borderId="1" xfId="2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4" fillId="7" borderId="1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19" fillId="0" borderId="0" xfId="0" applyFont="1">
      <alignment vertical="center"/>
    </xf>
    <xf numFmtId="0" fontId="15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176" fontId="0" fillId="0" borderId="0" xfId="2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8" fontId="3" fillId="3" borderId="1" xfId="0" applyNumberFormat="1" applyFont="1" applyFill="1" applyBorder="1" applyAlignment="1">
      <alignment horizontal="center" vertical="center" wrapText="1"/>
    </xf>
    <xf numFmtId="178" fontId="10" fillId="0" borderId="1" xfId="2" applyNumberFormat="1" applyFont="1" applyFill="1" applyBorder="1" applyAlignment="1">
      <alignment horizontal="center" vertical="center" wrapText="1"/>
    </xf>
    <xf numFmtId="178" fontId="10" fillId="6" borderId="1" xfId="2" applyNumberFormat="1" applyFont="1" applyFill="1" applyBorder="1" applyAlignment="1">
      <alignment horizontal="center" vertical="center" wrapText="1"/>
    </xf>
    <xf numFmtId="178" fontId="4" fillId="0" borderId="1" xfId="2" applyNumberFormat="1" applyFont="1" applyBorder="1" applyAlignment="1">
      <alignment horizontal="center" vertical="center" wrapText="1"/>
    </xf>
    <xf numFmtId="178" fontId="10" fillId="7" borderId="1" xfId="2" applyNumberFormat="1" applyFont="1" applyFill="1" applyBorder="1" applyAlignment="1">
      <alignment horizontal="center" vertical="center" wrapText="1"/>
    </xf>
    <xf numFmtId="178" fontId="14" fillId="7" borderId="1" xfId="2" applyNumberFormat="1" applyFont="1" applyFill="1" applyBorder="1" applyAlignment="1">
      <alignment horizontal="center" vertical="center"/>
    </xf>
    <xf numFmtId="178" fontId="1" fillId="0" borderId="0" xfId="0" applyNumberFormat="1" applyFont="1" applyFill="1" applyBorder="1" applyAlignment="1">
      <alignment horizontal="center" vertical="center"/>
    </xf>
    <xf numFmtId="178" fontId="0" fillId="0" borderId="0" xfId="0" applyNumberFormat="1" applyBorder="1">
      <alignment vertical="center"/>
    </xf>
    <xf numFmtId="178" fontId="0" fillId="0" borderId="0" xfId="0" applyNumberFormat="1">
      <alignment vertical="center"/>
    </xf>
    <xf numFmtId="0" fontId="5" fillId="0" borderId="0" xfId="0" applyFont="1" applyBorder="1" applyAlignment="1">
      <alignment horizontal="center" vertical="center"/>
    </xf>
    <xf numFmtId="40" fontId="22" fillId="0" borderId="0" xfId="0" applyNumberFormat="1" applyFont="1" applyAlignment="1"/>
    <xf numFmtId="40" fontId="23" fillId="2" borderId="1" xfId="0" applyNumberFormat="1" applyFont="1" applyFill="1" applyBorder="1" applyAlignment="1">
      <alignment horizontal="center" vertical="center"/>
    </xf>
    <xf numFmtId="40" fontId="19" fillId="0" borderId="1" xfId="0" applyNumberFormat="1" applyFont="1" applyFill="1" applyBorder="1" applyAlignment="1">
      <alignment horizontal="center" vertical="center" wrapText="1"/>
    </xf>
    <xf numFmtId="40" fontId="19" fillId="6" borderId="1" xfId="0" applyNumberFormat="1" applyFont="1" applyFill="1" applyBorder="1" applyAlignment="1">
      <alignment horizontal="center" vertical="center" wrapText="1"/>
    </xf>
    <xf numFmtId="40" fontId="19" fillId="0" borderId="0" xfId="0" applyNumberFormat="1" applyFo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177" fontId="3" fillId="3" borderId="6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 wrapText="1"/>
    </xf>
    <xf numFmtId="0" fontId="10" fillId="6" borderId="5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/>
    </xf>
    <xf numFmtId="177" fontId="4" fillId="0" borderId="6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1" fillId="7" borderId="6" xfId="0" applyFont="1" applyFill="1" applyBorder="1">
      <alignment vertical="center"/>
    </xf>
    <xf numFmtId="0" fontId="0" fillId="8" borderId="7" xfId="0" applyFill="1" applyBorder="1" applyAlignment="1">
      <alignment horizontal="center" vertical="center"/>
    </xf>
    <xf numFmtId="0" fontId="0" fillId="7" borderId="8" xfId="0" applyFill="1" applyBorder="1">
      <alignment vertical="center"/>
    </xf>
    <xf numFmtId="0" fontId="0" fillId="7" borderId="8" xfId="0" applyFill="1" applyBorder="1" applyAlignment="1">
      <alignment horizontal="center" vertical="center"/>
    </xf>
    <xf numFmtId="176" fontId="0" fillId="7" borderId="8" xfId="2" applyFont="1" applyFill="1" applyBorder="1">
      <alignment vertical="center"/>
    </xf>
    <xf numFmtId="0" fontId="18" fillId="7" borderId="8" xfId="0" applyNumberFormat="1" applyFont="1" applyFill="1" applyBorder="1" applyAlignment="1">
      <alignment horizontal="center" vertical="center"/>
    </xf>
    <xf numFmtId="178" fontId="18" fillId="7" borderId="8" xfId="2" applyNumberFormat="1" applyFont="1" applyFill="1" applyBorder="1" applyAlignment="1">
      <alignment horizontal="center" vertical="center" wrapText="1"/>
    </xf>
    <xf numFmtId="0" fontId="11" fillId="7" borderId="9" xfId="0" applyFont="1" applyFill="1" applyBorder="1">
      <alignment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6" xfId="0" applyFont="1" applyBorder="1">
      <alignment vertical="center"/>
    </xf>
    <xf numFmtId="0" fontId="19" fillId="0" borderId="6" xfId="0" applyFont="1" applyBorder="1" applyAlignment="1">
      <alignment vertical="center" wrapText="1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>
      <alignment vertical="center"/>
    </xf>
    <xf numFmtId="178" fontId="4" fillId="0" borderId="1" xfId="2" applyNumberFormat="1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9" fillId="8" borderId="1" xfId="0" applyFont="1" applyFill="1" applyBorder="1" applyAlignment="1">
      <alignment horizontal="center" vertical="center"/>
    </xf>
    <xf numFmtId="0" fontId="19" fillId="7" borderId="1" xfId="0" applyFont="1" applyFill="1" applyBorder="1" applyAlignment="1">
      <alignment horizontal="center" vertical="center"/>
    </xf>
    <xf numFmtId="40" fontId="19" fillId="7" borderId="1" xfId="0" applyNumberFormat="1" applyFont="1" applyFill="1" applyBorder="1" applyAlignment="1">
      <alignment horizontal="center" vertical="center" wrapText="1"/>
    </xf>
    <xf numFmtId="0" fontId="19" fillId="8" borderId="5" xfId="0" applyFont="1" applyFill="1" applyBorder="1" applyAlignment="1">
      <alignment horizontal="center" vertical="center"/>
    </xf>
    <xf numFmtId="0" fontId="19" fillId="7" borderId="6" xfId="0" applyFont="1" applyFill="1" applyBorder="1">
      <alignment vertical="center"/>
    </xf>
    <xf numFmtId="0" fontId="26" fillId="0" borderId="8" xfId="0" applyFont="1" applyBorder="1">
      <alignment vertical="center"/>
    </xf>
    <xf numFmtId="40" fontId="26" fillId="0" borderId="8" xfId="0" applyNumberFormat="1" applyFont="1" applyBorder="1">
      <alignment vertical="center"/>
    </xf>
    <xf numFmtId="0" fontId="26" fillId="0" borderId="9" xfId="0" applyFont="1" applyBorder="1">
      <alignment vertical="center"/>
    </xf>
    <xf numFmtId="0" fontId="4" fillId="0" borderId="5" xfId="0" applyNumberFormat="1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26" fillId="0" borderId="8" xfId="0" applyFont="1" applyBorder="1" applyAlignment="1">
      <alignment horizontal="righ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176" fontId="17" fillId="0" borderId="1" xfId="2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78" fontId="17" fillId="0" borderId="1" xfId="2" applyNumberFormat="1" applyFont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40" fontId="22" fillId="0" borderId="1" xfId="0" applyNumberFormat="1" applyFont="1" applyFill="1" applyBorder="1" applyAlignment="1">
      <alignment horizontal="center" vertical="center" wrapText="1"/>
    </xf>
    <xf numFmtId="0" fontId="22" fillId="0" borderId="6" xfId="0" applyFont="1" applyBorder="1" applyAlignment="1">
      <alignment vertical="center" wrapText="1"/>
    </xf>
    <xf numFmtId="0" fontId="22" fillId="0" borderId="0" xfId="0" applyFont="1">
      <alignment vertical="center"/>
    </xf>
    <xf numFmtId="0" fontId="26" fillId="0" borderId="7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 wrapText="1"/>
    </xf>
    <xf numFmtId="0" fontId="27" fillId="0" borderId="0" xfId="0" applyFont="1">
      <alignment vertical="center"/>
    </xf>
    <xf numFmtId="0" fontId="17" fillId="0" borderId="5" xfId="0" applyNumberFormat="1" applyFont="1" applyFill="1" applyBorder="1" applyAlignment="1">
      <alignment horizontal="center" vertical="center"/>
    </xf>
    <xf numFmtId="49" fontId="17" fillId="0" borderId="1" xfId="0" applyNumberFormat="1" applyFont="1" applyBorder="1" applyAlignment="1" applyProtection="1">
      <alignment horizontal="center" vertical="center" wrapText="1"/>
      <protection locked="0"/>
    </xf>
    <xf numFmtId="49" fontId="17" fillId="0" borderId="1" xfId="0" applyNumberFormat="1" applyFont="1" applyBorder="1" applyAlignment="1" applyProtection="1">
      <alignment vertical="center" wrapText="1"/>
      <protection locked="0"/>
    </xf>
    <xf numFmtId="0" fontId="17" fillId="5" borderId="1" xfId="1" applyFont="1" applyFill="1" applyBorder="1" applyAlignment="1">
      <alignment horizontal="center" vertical="center" wrapText="1"/>
    </xf>
    <xf numFmtId="178" fontId="17" fillId="0" borderId="1" xfId="2" applyNumberFormat="1" applyFont="1" applyFill="1" applyBorder="1" applyAlignment="1">
      <alignment horizontal="center" vertical="center" wrapText="1"/>
    </xf>
    <xf numFmtId="177" fontId="17" fillId="0" borderId="6" xfId="0" applyNumberFormat="1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17" fontId="20" fillId="2" borderId="5" xfId="0" applyNumberFormat="1" applyFont="1" applyFill="1" applyBorder="1" applyAlignment="1">
      <alignment horizontal="left" vertical="center"/>
    </xf>
    <xf numFmtId="17" fontId="20" fillId="2" borderId="1" xfId="0" applyNumberFormat="1" applyFont="1" applyFill="1" applyBorder="1" applyAlignment="1">
      <alignment horizontal="left" vertical="center"/>
    </xf>
    <xf numFmtId="17" fontId="20" fillId="2" borderId="6" xfId="0" applyNumberFormat="1" applyFont="1" applyFill="1" applyBorder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77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3" xfId="3"/>
    <cellStyle name="货币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39</xdr:row>
      <xdr:rowOff>285115</xdr:rowOff>
    </xdr:from>
    <xdr:to>
      <xdr:col>0</xdr:col>
      <xdr:colOff>1628775</xdr:colOff>
      <xdr:row>40</xdr:row>
      <xdr:rowOff>0</xdr:rowOff>
    </xdr:to>
    <xdr:sp macro="" textlink="">
      <xdr:nvSpPr>
        <xdr:cNvPr id="3" name=" 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9525" y="10514965"/>
          <a:ext cx="1476375" cy="6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36576" tIns="22860" rIns="0" bIns="0" anchor="t" upright="1"/>
        <a:lstStyle/>
        <a:p>
          <a:pPr algn="l"/>
          <a:r>
            <a:rPr lang="en-US" altLang="zh-CN" sz="1200">
              <a:solidFill>
                <a:srgbClr val="000000"/>
              </a:solidFill>
              <a:latin typeface="Arial" panose="020B0604020202020204" pitchFamily="7" charset="0"/>
              <a:ea typeface="Arial" panose="020B0604020202020204" pitchFamily="7" charset="0"/>
            </a:rPr>
            <a:t>Authorization Signature</a:t>
          </a:r>
        </a:p>
        <a:p>
          <a:pPr algn="l"/>
          <a:r>
            <a:rPr lang="en-US" altLang="zh-CN" sz="1200">
              <a:solidFill>
                <a:srgbClr val="000000"/>
              </a:solidFill>
              <a:latin typeface="Arial" panose="020B0604020202020204" pitchFamily="7" charset="0"/>
              <a:ea typeface="Arial" panose="020B0604020202020204" pitchFamily="7" charset="0"/>
            </a:rPr>
            <a:t>and date: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F17"/>
  <sheetViews>
    <sheetView tabSelected="1" zoomScale="105" zoomScaleSheetLayoutView="110" workbookViewId="0">
      <selection activeCell="B3" sqref="B3:F3"/>
    </sheetView>
  </sheetViews>
  <sheetFormatPr baseColWidth="10" defaultColWidth="8.83203125" defaultRowHeight="17" x14ac:dyDescent="0.15"/>
  <cols>
    <col min="1" max="1" width="3.83203125" style="11" customWidth="1"/>
    <col min="2" max="2" width="13.5" style="11" customWidth="1"/>
    <col min="3" max="3" width="17.33203125" style="11" customWidth="1"/>
    <col min="4" max="4" width="42.5" style="11" bestFit="1" customWidth="1"/>
    <col min="5" max="5" width="12.83203125" style="63" customWidth="1"/>
    <col min="6" max="6" width="34.5" style="11" customWidth="1"/>
    <col min="7" max="16384" width="8.83203125" style="11"/>
  </cols>
  <sheetData>
    <row r="1" spans="2:6" x14ac:dyDescent="0.25">
      <c r="B1" s="10"/>
      <c r="C1" s="10"/>
      <c r="D1" s="10"/>
      <c r="E1" s="59"/>
    </row>
    <row r="2" spans="2:6" ht="18" thickBot="1" x14ac:dyDescent="0.3">
      <c r="B2" s="10"/>
      <c r="C2" s="10"/>
      <c r="D2" s="10"/>
      <c r="E2" s="59"/>
    </row>
    <row r="3" spans="2:6" ht="26" x14ac:dyDescent="0.15">
      <c r="B3" s="125" t="s">
        <v>84</v>
      </c>
      <c r="C3" s="126"/>
      <c r="D3" s="126"/>
      <c r="E3" s="126"/>
      <c r="F3" s="127"/>
    </row>
    <row r="4" spans="2:6" x14ac:dyDescent="0.15">
      <c r="B4" s="128" t="s">
        <v>55</v>
      </c>
      <c r="C4" s="129"/>
      <c r="D4" s="129"/>
      <c r="E4" s="129"/>
      <c r="F4" s="130"/>
    </row>
    <row r="5" spans="2:6" x14ac:dyDescent="0.15">
      <c r="B5" s="85" t="s">
        <v>13</v>
      </c>
      <c r="C5" s="12"/>
      <c r="D5" s="12" t="s">
        <v>14</v>
      </c>
      <c r="E5" s="60" t="s">
        <v>15</v>
      </c>
      <c r="F5" s="86" t="s">
        <v>17</v>
      </c>
    </row>
    <row r="6" spans="2:6" ht="27.75" customHeight="1" x14ac:dyDescent="0.15">
      <c r="B6" s="103">
        <v>1</v>
      </c>
      <c r="C6" s="15" t="s">
        <v>29</v>
      </c>
      <c r="D6" s="16" t="s">
        <v>33</v>
      </c>
      <c r="E6" s="61">
        <f>直播报价!G7</f>
        <v>7000</v>
      </c>
      <c r="F6" s="89" t="s">
        <v>36</v>
      </c>
    </row>
    <row r="7" spans="2:6" ht="27.75" customHeight="1" x14ac:dyDescent="0.15">
      <c r="B7" s="87">
        <v>2</v>
      </c>
      <c r="C7" s="16" t="s">
        <v>37</v>
      </c>
      <c r="D7" s="16" t="s">
        <v>39</v>
      </c>
      <c r="E7" s="61">
        <f>直播报价!G12</f>
        <v>3000</v>
      </c>
      <c r="F7" s="89"/>
    </row>
    <row r="8" spans="2:6" ht="41" customHeight="1" x14ac:dyDescent="0.15">
      <c r="B8" s="87">
        <v>3</v>
      </c>
      <c r="C8" s="16" t="s">
        <v>30</v>
      </c>
      <c r="D8" s="16" t="s">
        <v>34</v>
      </c>
      <c r="E8" s="61">
        <f>直播报价!G17</f>
        <v>5000</v>
      </c>
      <c r="F8" s="89" t="s">
        <v>53</v>
      </c>
    </row>
    <row r="9" spans="2:6" ht="27.75" customHeight="1" x14ac:dyDescent="0.15">
      <c r="B9" s="87">
        <v>4</v>
      </c>
      <c r="C9" s="16" t="s">
        <v>38</v>
      </c>
      <c r="D9" s="16" t="s">
        <v>35</v>
      </c>
      <c r="E9" s="61">
        <f>直播报价!G23</f>
        <v>6000</v>
      </c>
      <c r="F9" s="89"/>
    </row>
    <row r="10" spans="2:6" s="114" customFormat="1" ht="27.75" customHeight="1" x14ac:dyDescent="0.15">
      <c r="B10" s="110">
        <v>5</v>
      </c>
      <c r="C10" s="111" t="s">
        <v>69</v>
      </c>
      <c r="D10" s="111" t="s">
        <v>82</v>
      </c>
      <c r="E10" s="112">
        <f>直播报价!G35</f>
        <v>26100</v>
      </c>
      <c r="F10" s="113" t="s">
        <v>52</v>
      </c>
    </row>
    <row r="11" spans="2:6" s="43" customFormat="1" ht="27.75" customHeight="1" x14ac:dyDescent="0.15">
      <c r="B11" s="87">
        <v>6</v>
      </c>
      <c r="C11" s="16" t="s">
        <v>70</v>
      </c>
      <c r="D11" s="16" t="s">
        <v>71</v>
      </c>
      <c r="E11" s="61">
        <f>直播报价!G39</f>
        <v>18000</v>
      </c>
      <c r="F11" s="88" t="s">
        <v>18</v>
      </c>
    </row>
    <row r="12" spans="2:6" ht="22.5" customHeight="1" x14ac:dyDescent="0.15">
      <c r="B12" s="90" t="s">
        <v>6</v>
      </c>
      <c r="C12" s="13"/>
      <c r="D12" s="13"/>
      <c r="E12" s="62">
        <f>SUM(E6:E11)</f>
        <v>65100</v>
      </c>
      <c r="F12" s="91"/>
    </row>
    <row r="13" spans="2:6" ht="24" customHeight="1" x14ac:dyDescent="0.15">
      <c r="B13" s="90" t="s">
        <v>16</v>
      </c>
      <c r="C13" s="13"/>
      <c r="D13" s="13"/>
      <c r="E13" s="62">
        <f>E12*6%</f>
        <v>3906</v>
      </c>
      <c r="F13" s="91"/>
    </row>
    <row r="14" spans="2:6" ht="27" customHeight="1" x14ac:dyDescent="0.15">
      <c r="B14" s="97" t="s">
        <v>8</v>
      </c>
      <c r="C14" s="94"/>
      <c r="D14" s="95"/>
      <c r="E14" s="96">
        <f>SUM(E12:E13)</f>
        <v>69006</v>
      </c>
      <c r="F14" s="98"/>
    </row>
    <row r="15" spans="2:6" ht="18" thickBot="1" x14ac:dyDescent="0.2">
      <c r="B15" s="115" t="s">
        <v>67</v>
      </c>
      <c r="C15" s="99"/>
      <c r="D15" s="104" t="s">
        <v>68</v>
      </c>
      <c r="E15" s="100">
        <v>61800</v>
      </c>
      <c r="F15" s="101"/>
    </row>
    <row r="16" spans="2:6" x14ac:dyDescent="0.15">
      <c r="B16" s="11" t="s">
        <v>54</v>
      </c>
    </row>
    <row r="17" spans="2:6" ht="48" customHeight="1" x14ac:dyDescent="0.15">
      <c r="B17" s="131" t="s">
        <v>86</v>
      </c>
      <c r="C17" s="131"/>
      <c r="D17" s="131"/>
      <c r="E17" s="131"/>
      <c r="F17" s="131"/>
    </row>
  </sheetData>
  <mergeCells count="3">
    <mergeCell ref="B3:F3"/>
    <mergeCell ref="B4:F4"/>
    <mergeCell ref="B17:F17"/>
  </mergeCells>
  <phoneticPr fontId="13" type="noConversion"/>
  <pageMargins left="0.70000000000000007" right="0.70000000000000007" top="0.75000000000000011" bottom="0.75000000000000011" header="0.30000000000000004" footer="0.30000000000000004"/>
  <pageSetup paperSize="9" scale="99" fitToHeight="0" orientation="landscape" horizontalDpi="0" verticalDpi="0"/>
  <rowBreaks count="1" manualBreakCount="1">
    <brk id="1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50"/>
  <sheetViews>
    <sheetView view="pageBreakPreview" zoomScale="82" zoomScaleNormal="115" zoomScaleSheetLayoutView="82" workbookViewId="0">
      <selection activeCell="A2" sqref="A2:H2"/>
    </sheetView>
  </sheetViews>
  <sheetFormatPr baseColWidth="10" defaultColWidth="9" defaultRowHeight="14" x14ac:dyDescent="0.15"/>
  <cols>
    <col min="1" max="1" width="14.33203125" style="5" customWidth="1"/>
    <col min="2" max="2" width="20.83203125" style="6" customWidth="1"/>
    <col min="3" max="3" width="39.33203125" customWidth="1"/>
    <col min="4" max="4" width="10.33203125" style="24" customWidth="1"/>
    <col min="5" max="6" width="10.33203125" style="5" customWidth="1"/>
    <col min="7" max="7" width="12.1640625" style="57" customWidth="1"/>
    <col min="8" max="8" width="19" customWidth="1"/>
  </cols>
  <sheetData>
    <row r="1" spans="1:8" ht="15" thickBot="1" x14ac:dyDescent="0.2"/>
    <row r="2" spans="1:8" ht="39.75" customHeight="1" x14ac:dyDescent="0.15">
      <c r="A2" s="132" t="s">
        <v>85</v>
      </c>
      <c r="B2" s="133"/>
      <c r="C2" s="133"/>
      <c r="D2" s="133"/>
      <c r="E2" s="133"/>
      <c r="F2" s="133"/>
      <c r="G2" s="133"/>
      <c r="H2" s="134"/>
    </row>
    <row r="3" spans="1:8" ht="18" x14ac:dyDescent="0.15">
      <c r="A3" s="135" t="s">
        <v>72</v>
      </c>
      <c r="B3" s="136"/>
      <c r="C3" s="136"/>
      <c r="D3" s="136"/>
      <c r="E3" s="136"/>
      <c r="F3" s="136"/>
      <c r="G3" s="136"/>
      <c r="H3" s="137"/>
    </row>
    <row r="4" spans="1:8" x14ac:dyDescent="0.15">
      <c r="A4" s="65" t="s">
        <v>0</v>
      </c>
      <c r="B4" s="7" t="s">
        <v>1</v>
      </c>
      <c r="C4" s="34" t="s">
        <v>2</v>
      </c>
      <c r="D4" s="20" t="s">
        <v>56</v>
      </c>
      <c r="E4" s="34" t="s">
        <v>57</v>
      </c>
      <c r="F4" s="34" t="s">
        <v>59</v>
      </c>
      <c r="G4" s="49" t="s">
        <v>58</v>
      </c>
      <c r="H4" s="66" t="s">
        <v>4</v>
      </c>
    </row>
    <row r="5" spans="1:8" x14ac:dyDescent="0.15">
      <c r="A5" s="67">
        <v>1</v>
      </c>
      <c r="B5" s="14" t="s">
        <v>20</v>
      </c>
      <c r="C5" s="35" t="s">
        <v>19</v>
      </c>
      <c r="D5" s="18">
        <v>1000</v>
      </c>
      <c r="E5" s="36">
        <v>1</v>
      </c>
      <c r="F5" s="36">
        <v>1</v>
      </c>
      <c r="G5" s="50">
        <f>D5*E5*F5</f>
        <v>1000</v>
      </c>
      <c r="H5" s="71"/>
    </row>
    <row r="6" spans="1:8" ht="26" customHeight="1" x14ac:dyDescent="0.15">
      <c r="A6" s="67">
        <v>2</v>
      </c>
      <c r="B6" s="14" t="s">
        <v>5</v>
      </c>
      <c r="C6" s="35" t="s">
        <v>40</v>
      </c>
      <c r="D6" s="18">
        <v>6000</v>
      </c>
      <c r="E6" s="36">
        <v>1</v>
      </c>
      <c r="F6" s="36">
        <v>1</v>
      </c>
      <c r="G6" s="50">
        <f>D6*E6*F6</f>
        <v>6000</v>
      </c>
      <c r="H6" s="71" t="s">
        <v>87</v>
      </c>
    </row>
    <row r="7" spans="1:8" x14ac:dyDescent="0.15">
      <c r="A7" s="69"/>
      <c r="B7" s="9"/>
      <c r="C7" s="3"/>
      <c r="D7" s="21"/>
      <c r="E7" s="3" t="s">
        <v>6</v>
      </c>
      <c r="F7" s="3"/>
      <c r="G7" s="51">
        <f>SUM(G5:G6)</f>
        <v>7000</v>
      </c>
      <c r="H7" s="70"/>
    </row>
    <row r="8" spans="1:8" ht="18" x14ac:dyDescent="0.15">
      <c r="A8" s="135" t="s">
        <v>73</v>
      </c>
      <c r="B8" s="136"/>
      <c r="C8" s="136"/>
      <c r="D8" s="136"/>
      <c r="E8" s="136"/>
      <c r="F8" s="136"/>
      <c r="G8" s="136"/>
      <c r="H8" s="137"/>
    </row>
    <row r="9" spans="1:8" x14ac:dyDescent="0.15">
      <c r="A9" s="65" t="s">
        <v>0</v>
      </c>
      <c r="B9" s="7"/>
      <c r="C9" s="34"/>
      <c r="D9" s="20" t="s">
        <v>60</v>
      </c>
      <c r="E9" s="34" t="s">
        <v>61</v>
      </c>
      <c r="F9" s="34" t="s">
        <v>59</v>
      </c>
      <c r="G9" s="49" t="s">
        <v>58</v>
      </c>
      <c r="H9" s="66" t="s">
        <v>4</v>
      </c>
    </row>
    <row r="10" spans="1:8" ht="15.75" customHeight="1" x14ac:dyDescent="0.15">
      <c r="A10" s="72">
        <v>1</v>
      </c>
      <c r="B10" s="26" t="s">
        <v>22</v>
      </c>
      <c r="C10" s="31" t="s">
        <v>31</v>
      </c>
      <c r="D10" s="18">
        <v>1500</v>
      </c>
      <c r="E10" s="64">
        <v>1</v>
      </c>
      <c r="F10" s="64">
        <v>1</v>
      </c>
      <c r="G10" s="50">
        <f>D10*E10*F10</f>
        <v>1500</v>
      </c>
      <c r="H10" s="140"/>
    </row>
    <row r="11" spans="1:8" ht="15.75" customHeight="1" x14ac:dyDescent="0.15">
      <c r="A11" s="72">
        <v>2</v>
      </c>
      <c r="B11" s="26" t="s">
        <v>21</v>
      </c>
      <c r="C11" s="31" t="s">
        <v>32</v>
      </c>
      <c r="D11" s="18">
        <v>1500</v>
      </c>
      <c r="E11" s="64">
        <v>1</v>
      </c>
      <c r="F11" s="64">
        <v>1</v>
      </c>
      <c r="G11" s="50">
        <f>D11*E11*F11</f>
        <v>1500</v>
      </c>
      <c r="H11" s="140"/>
    </row>
    <row r="12" spans="1:8" x14ac:dyDescent="0.15">
      <c r="A12" s="69"/>
      <c r="B12" s="9"/>
      <c r="C12" s="3"/>
      <c r="D12" s="21"/>
      <c r="E12" s="3" t="s">
        <v>6</v>
      </c>
      <c r="F12" s="3"/>
      <c r="G12" s="51">
        <f>SUM(G10:G11)</f>
        <v>3000</v>
      </c>
      <c r="H12" s="70"/>
    </row>
    <row r="13" spans="1:8" ht="18" customHeight="1" x14ac:dyDescent="0.15">
      <c r="A13" s="135" t="s">
        <v>74</v>
      </c>
      <c r="B13" s="136"/>
      <c r="C13" s="136"/>
      <c r="D13" s="136"/>
      <c r="E13" s="136"/>
      <c r="F13" s="136"/>
      <c r="G13" s="136"/>
      <c r="H13" s="137"/>
    </row>
    <row r="14" spans="1:8" x14ac:dyDescent="0.15">
      <c r="A14" s="65" t="s">
        <v>0</v>
      </c>
      <c r="B14" s="7"/>
      <c r="C14" s="34"/>
      <c r="D14" s="20" t="s">
        <v>60</v>
      </c>
      <c r="E14" s="34" t="s">
        <v>62</v>
      </c>
      <c r="F14" s="34" t="s">
        <v>59</v>
      </c>
      <c r="G14" s="49" t="s">
        <v>58</v>
      </c>
      <c r="H14" s="66" t="s">
        <v>4</v>
      </c>
    </row>
    <row r="15" spans="1:8" ht="17.25" customHeight="1" x14ac:dyDescent="0.15">
      <c r="A15" s="84">
        <v>1</v>
      </c>
      <c r="B15" s="27" t="s">
        <v>41</v>
      </c>
      <c r="C15" s="28" t="s">
        <v>91</v>
      </c>
      <c r="D15" s="29">
        <v>2000</v>
      </c>
      <c r="E15" s="37">
        <v>1</v>
      </c>
      <c r="F15" s="37">
        <v>1</v>
      </c>
      <c r="G15" s="92">
        <f>D15*E15*F15</f>
        <v>2000</v>
      </c>
      <c r="H15" s="73"/>
    </row>
    <row r="16" spans="1:8" s="118" customFormat="1" ht="17.25" customHeight="1" x14ac:dyDescent="0.15">
      <c r="A16" s="119">
        <v>2</v>
      </c>
      <c r="B16" s="120" t="s">
        <v>65</v>
      </c>
      <c r="C16" s="121" t="s">
        <v>64</v>
      </c>
      <c r="D16" s="29">
        <v>3000</v>
      </c>
      <c r="E16" s="122">
        <v>1</v>
      </c>
      <c r="F16" s="122">
        <v>1</v>
      </c>
      <c r="G16" s="123">
        <f>D16*E16*F16</f>
        <v>3000</v>
      </c>
      <c r="H16" s="124" t="s">
        <v>92</v>
      </c>
    </row>
    <row r="17" spans="1:8" x14ac:dyDescent="0.15">
      <c r="A17" s="69"/>
      <c r="B17" s="30"/>
      <c r="C17" s="30"/>
      <c r="D17" s="21"/>
      <c r="E17" s="3" t="s">
        <v>6</v>
      </c>
      <c r="F17" s="3"/>
      <c r="G17" s="51">
        <f>SUM(G15:G16)</f>
        <v>5000</v>
      </c>
      <c r="H17" s="70"/>
    </row>
    <row r="18" spans="1:8" ht="18" x14ac:dyDescent="0.15">
      <c r="A18" s="135" t="s">
        <v>75</v>
      </c>
      <c r="B18" s="136"/>
      <c r="C18" s="136"/>
      <c r="D18" s="136"/>
      <c r="E18" s="136"/>
      <c r="F18" s="136"/>
      <c r="G18" s="136"/>
      <c r="H18" s="137"/>
    </row>
    <row r="19" spans="1:8" x14ac:dyDescent="0.15">
      <c r="A19" s="65" t="s">
        <v>0</v>
      </c>
      <c r="B19" s="7"/>
      <c r="C19" s="34"/>
      <c r="D19" s="20" t="s">
        <v>60</v>
      </c>
      <c r="E19" s="34" t="s">
        <v>63</v>
      </c>
      <c r="F19" s="34" t="s">
        <v>59</v>
      </c>
      <c r="G19" s="49" t="s">
        <v>58</v>
      </c>
      <c r="H19" s="66" t="s">
        <v>4</v>
      </c>
    </row>
    <row r="20" spans="1:8" x14ac:dyDescent="0.15">
      <c r="A20" s="105">
        <v>1</v>
      </c>
      <c r="B20" s="32" t="s">
        <v>23</v>
      </c>
      <c r="C20" s="25" t="s">
        <v>24</v>
      </c>
      <c r="D20" s="33">
        <v>2000</v>
      </c>
      <c r="E20" s="26">
        <v>1</v>
      </c>
      <c r="F20" s="26">
        <v>1</v>
      </c>
      <c r="G20" s="52">
        <f>F20*E20*D20</f>
        <v>2000</v>
      </c>
      <c r="H20" s="141"/>
    </row>
    <row r="21" spans="1:8" x14ac:dyDescent="0.15">
      <c r="A21" s="105">
        <v>2</v>
      </c>
      <c r="B21" s="26" t="s">
        <v>25</v>
      </c>
      <c r="C21" s="31" t="s">
        <v>26</v>
      </c>
      <c r="D21" s="33">
        <v>2000</v>
      </c>
      <c r="E21" s="26">
        <v>1</v>
      </c>
      <c r="F21" s="26">
        <v>1</v>
      </c>
      <c r="G21" s="52">
        <f t="shared" ref="G21:G22" si="0">F21*E21*D21</f>
        <v>2000</v>
      </c>
      <c r="H21" s="141"/>
    </row>
    <row r="22" spans="1:8" x14ac:dyDescent="0.15">
      <c r="A22" s="105">
        <v>3</v>
      </c>
      <c r="B22" s="32" t="s">
        <v>27</v>
      </c>
      <c r="C22" s="25" t="s">
        <v>28</v>
      </c>
      <c r="D22" s="33">
        <v>2000</v>
      </c>
      <c r="E22" s="26">
        <v>1</v>
      </c>
      <c r="F22" s="26">
        <v>1</v>
      </c>
      <c r="G22" s="52">
        <f t="shared" si="0"/>
        <v>2000</v>
      </c>
      <c r="H22" s="141"/>
    </row>
    <row r="23" spans="1:8" x14ac:dyDescent="0.15">
      <c r="A23" s="69"/>
      <c r="B23" s="9"/>
      <c r="C23" s="3"/>
      <c r="D23" s="21"/>
      <c r="E23" s="3" t="s">
        <v>6</v>
      </c>
      <c r="F23" s="3"/>
      <c r="G23" s="51">
        <f>SUM(G20:G22)</f>
        <v>6000</v>
      </c>
      <c r="H23" s="70"/>
    </row>
    <row r="24" spans="1:8" ht="18" x14ac:dyDescent="0.15">
      <c r="A24" s="135" t="s">
        <v>90</v>
      </c>
      <c r="B24" s="136"/>
      <c r="C24" s="136"/>
      <c r="D24" s="136"/>
      <c r="E24" s="136"/>
      <c r="F24" s="136"/>
      <c r="G24" s="136"/>
      <c r="H24" s="137"/>
    </row>
    <row r="25" spans="1:8" x14ac:dyDescent="0.15">
      <c r="A25" s="65" t="s">
        <v>0</v>
      </c>
      <c r="B25" s="7"/>
      <c r="C25" s="34"/>
      <c r="D25" s="20" t="s">
        <v>60</v>
      </c>
      <c r="E25" s="34" t="s">
        <v>49</v>
      </c>
      <c r="F25" s="34" t="s">
        <v>50</v>
      </c>
      <c r="G25" s="49" t="s">
        <v>58</v>
      </c>
      <c r="H25" s="66" t="s">
        <v>4</v>
      </c>
    </row>
    <row r="26" spans="1:8" x14ac:dyDescent="0.15">
      <c r="A26" s="84">
        <v>1</v>
      </c>
      <c r="B26" s="138" t="s">
        <v>42</v>
      </c>
      <c r="C26" s="106" t="s">
        <v>43</v>
      </c>
      <c r="D26" s="107">
        <v>2500</v>
      </c>
      <c r="E26" s="108">
        <v>2</v>
      </c>
      <c r="F26" s="108">
        <v>1</v>
      </c>
      <c r="G26" s="109">
        <f>F26*E26*D26</f>
        <v>5000</v>
      </c>
      <c r="H26" s="93"/>
    </row>
    <row r="27" spans="1:8" x14ac:dyDescent="0.15">
      <c r="A27" s="84">
        <v>2</v>
      </c>
      <c r="B27" s="139"/>
      <c r="C27" s="106" t="s">
        <v>88</v>
      </c>
      <c r="D27" s="107">
        <v>3000</v>
      </c>
      <c r="E27" s="108">
        <v>1</v>
      </c>
      <c r="F27" s="108">
        <v>1</v>
      </c>
      <c r="G27" s="109">
        <f t="shared" ref="G27:G34" si="1">F27*E27*D27</f>
        <v>3000</v>
      </c>
      <c r="H27" s="83"/>
    </row>
    <row r="28" spans="1:8" x14ac:dyDescent="0.15">
      <c r="A28" s="84">
        <v>3</v>
      </c>
      <c r="B28" s="139"/>
      <c r="C28" s="106" t="s">
        <v>44</v>
      </c>
      <c r="D28" s="107">
        <v>600</v>
      </c>
      <c r="E28" s="108">
        <v>1</v>
      </c>
      <c r="F28" s="108">
        <v>1</v>
      </c>
      <c r="G28" s="109">
        <f t="shared" si="1"/>
        <v>600</v>
      </c>
      <c r="H28" s="83"/>
    </row>
    <row r="29" spans="1:8" x14ac:dyDescent="0.15">
      <c r="A29" s="102">
        <v>4</v>
      </c>
      <c r="B29" s="139"/>
      <c r="C29" s="106" t="s">
        <v>51</v>
      </c>
      <c r="D29" s="107">
        <v>200</v>
      </c>
      <c r="E29" s="108">
        <v>5</v>
      </c>
      <c r="F29" s="108">
        <v>1</v>
      </c>
      <c r="G29" s="109">
        <f t="shared" si="1"/>
        <v>1000</v>
      </c>
      <c r="H29" s="83" t="s">
        <v>81</v>
      </c>
    </row>
    <row r="30" spans="1:8" s="118" customFormat="1" x14ac:dyDescent="0.15">
      <c r="A30" s="102">
        <v>6</v>
      </c>
      <c r="B30" s="116" t="s">
        <v>76</v>
      </c>
      <c r="C30" s="106" t="s">
        <v>77</v>
      </c>
      <c r="D30" s="107">
        <v>8000</v>
      </c>
      <c r="E30" s="108">
        <v>1</v>
      </c>
      <c r="F30" s="108">
        <v>1</v>
      </c>
      <c r="G30" s="109">
        <f t="shared" si="1"/>
        <v>8000</v>
      </c>
      <c r="H30" s="117"/>
    </row>
    <row r="31" spans="1:8" ht="22" x14ac:dyDescent="0.15">
      <c r="A31" s="102">
        <v>7</v>
      </c>
      <c r="B31" s="32" t="s">
        <v>48</v>
      </c>
      <c r="C31" s="106" t="s">
        <v>78</v>
      </c>
      <c r="D31" s="107">
        <v>3000</v>
      </c>
      <c r="E31" s="108">
        <v>1</v>
      </c>
      <c r="F31" s="108">
        <v>1</v>
      </c>
      <c r="G31" s="109">
        <f t="shared" si="1"/>
        <v>3000</v>
      </c>
      <c r="H31" s="83"/>
    </row>
    <row r="32" spans="1:8" x14ac:dyDescent="0.15">
      <c r="A32" s="102">
        <v>8</v>
      </c>
      <c r="B32" s="32" t="s">
        <v>45</v>
      </c>
      <c r="C32" s="106" t="s">
        <v>79</v>
      </c>
      <c r="D32" s="107">
        <v>2500</v>
      </c>
      <c r="E32" s="108">
        <v>1</v>
      </c>
      <c r="F32" s="108">
        <v>1</v>
      </c>
      <c r="G32" s="109">
        <f t="shared" si="1"/>
        <v>2500</v>
      </c>
      <c r="H32" s="93"/>
    </row>
    <row r="33" spans="1:8" x14ac:dyDescent="0.15">
      <c r="A33" s="102">
        <v>9</v>
      </c>
      <c r="B33" s="32" t="s">
        <v>46</v>
      </c>
      <c r="C33" s="106" t="s">
        <v>80</v>
      </c>
      <c r="D33" s="107">
        <v>1500</v>
      </c>
      <c r="E33" s="108">
        <v>1</v>
      </c>
      <c r="F33" s="108">
        <v>1</v>
      </c>
      <c r="G33" s="109">
        <f t="shared" si="1"/>
        <v>1500</v>
      </c>
      <c r="H33" s="93"/>
    </row>
    <row r="34" spans="1:8" x14ac:dyDescent="0.15">
      <c r="A34" s="102">
        <v>10</v>
      </c>
      <c r="B34" s="32" t="s">
        <v>47</v>
      </c>
      <c r="C34" s="106" t="s">
        <v>47</v>
      </c>
      <c r="D34" s="107">
        <v>1500</v>
      </c>
      <c r="E34" s="108">
        <v>1</v>
      </c>
      <c r="F34" s="108">
        <v>1</v>
      </c>
      <c r="G34" s="109">
        <f t="shared" si="1"/>
        <v>1500</v>
      </c>
      <c r="H34" s="83"/>
    </row>
    <row r="35" spans="1:8" x14ac:dyDescent="0.15">
      <c r="A35" s="69"/>
      <c r="B35" s="9"/>
      <c r="C35" s="3"/>
      <c r="D35" s="21"/>
      <c r="E35" s="3" t="s">
        <v>6</v>
      </c>
      <c r="F35" s="3"/>
      <c r="G35" s="51">
        <f>SUM(G26:G34)</f>
        <v>26100</v>
      </c>
      <c r="H35" s="70"/>
    </row>
    <row r="36" spans="1:8" ht="18" x14ac:dyDescent="0.15">
      <c r="A36" s="135" t="s">
        <v>89</v>
      </c>
      <c r="B36" s="136"/>
      <c r="C36" s="136"/>
      <c r="D36" s="136"/>
      <c r="E36" s="136"/>
      <c r="F36" s="136"/>
      <c r="G36" s="136"/>
      <c r="H36" s="137"/>
    </row>
    <row r="37" spans="1:8" x14ac:dyDescent="0.15">
      <c r="A37" s="65" t="s">
        <v>0</v>
      </c>
      <c r="B37" s="7" t="s">
        <v>1</v>
      </c>
      <c r="C37" s="34" t="s">
        <v>2</v>
      </c>
      <c r="D37" s="1" t="s">
        <v>9</v>
      </c>
      <c r="E37" s="1" t="s">
        <v>10</v>
      </c>
      <c r="F37" s="1" t="s">
        <v>11</v>
      </c>
      <c r="G37" s="49" t="s">
        <v>3</v>
      </c>
      <c r="H37" s="66" t="s">
        <v>4</v>
      </c>
    </row>
    <row r="38" spans="1:8" ht="22" x14ac:dyDescent="0.15">
      <c r="A38" s="67">
        <v>1</v>
      </c>
      <c r="B38" s="8" t="s">
        <v>12</v>
      </c>
      <c r="C38" s="17" t="s">
        <v>83</v>
      </c>
      <c r="D38" s="19">
        <v>1500</v>
      </c>
      <c r="E38" s="2">
        <v>1</v>
      </c>
      <c r="F38" s="2">
        <v>12</v>
      </c>
      <c r="G38" s="50">
        <f>D38*E38*F38</f>
        <v>18000</v>
      </c>
      <c r="H38" s="68"/>
    </row>
    <row r="39" spans="1:8" x14ac:dyDescent="0.15">
      <c r="A39" s="69"/>
      <c r="B39" s="9"/>
      <c r="C39" s="3"/>
      <c r="D39" s="21"/>
      <c r="E39" s="3" t="s">
        <v>6</v>
      </c>
      <c r="F39" s="3"/>
      <c r="G39" s="51">
        <f>SUM(G38:G38)</f>
        <v>18000</v>
      </c>
      <c r="H39" s="70"/>
    </row>
    <row r="40" spans="1:8" ht="18" x14ac:dyDescent="0.15">
      <c r="A40" s="74" t="s">
        <v>6</v>
      </c>
      <c r="B40" s="4"/>
      <c r="C40" s="4"/>
      <c r="D40" s="22"/>
      <c r="E40" s="40" t="s">
        <v>6</v>
      </c>
      <c r="F40" s="40"/>
      <c r="G40" s="53">
        <f>G35+G23+G17+G12+G7+G39</f>
        <v>65100</v>
      </c>
      <c r="H40" s="75"/>
    </row>
    <row r="41" spans="1:8" ht="18" x14ac:dyDescent="0.15">
      <c r="A41" s="74"/>
      <c r="B41" s="4"/>
      <c r="C41" s="4"/>
      <c r="D41" s="22"/>
      <c r="E41" s="40" t="s">
        <v>7</v>
      </c>
      <c r="F41" s="40"/>
      <c r="G41" s="54">
        <f>G40*0.06</f>
        <v>3906</v>
      </c>
      <c r="H41" s="75"/>
    </row>
    <row r="42" spans="1:8" ht="18" thickBot="1" x14ac:dyDescent="0.2">
      <c r="A42" s="76"/>
      <c r="B42" s="77"/>
      <c r="C42" s="78"/>
      <c r="D42" s="79"/>
      <c r="E42" s="80" t="s">
        <v>8</v>
      </c>
      <c r="F42" s="80"/>
      <c r="G42" s="81">
        <f>G41+G40</f>
        <v>69006</v>
      </c>
      <c r="H42" s="82"/>
    </row>
    <row r="43" spans="1:8" ht="16" x14ac:dyDescent="0.15">
      <c r="A43" s="45"/>
      <c r="B43" s="41"/>
      <c r="C43" s="46"/>
      <c r="D43" s="23"/>
      <c r="E43" s="38"/>
      <c r="F43" s="38" t="s">
        <v>66</v>
      </c>
      <c r="G43" s="55"/>
      <c r="H43" s="39"/>
    </row>
    <row r="44" spans="1:8" ht="16" x14ac:dyDescent="0.15">
      <c r="A44" s="38"/>
      <c r="B44" s="41"/>
      <c r="C44" s="39"/>
      <c r="D44" s="23"/>
      <c r="E44" s="38"/>
      <c r="F44" s="38"/>
      <c r="G44" s="55"/>
      <c r="H44" s="39"/>
    </row>
    <row r="45" spans="1:8" ht="16" x14ac:dyDescent="0.15">
      <c r="A45" s="38"/>
      <c r="B45" s="41"/>
      <c r="C45" s="39"/>
      <c r="D45" s="23"/>
      <c r="E45" s="38"/>
      <c r="F45" s="38"/>
      <c r="G45" s="55"/>
      <c r="H45" s="39"/>
    </row>
    <row r="46" spans="1:8" x14ac:dyDescent="0.15">
      <c r="A46" s="58"/>
      <c r="B46" s="44"/>
      <c r="C46" s="42"/>
      <c r="D46" s="47"/>
      <c r="E46" s="48"/>
      <c r="F46" s="48"/>
      <c r="G46" s="56"/>
      <c r="H46" s="42"/>
    </row>
    <row r="47" spans="1:8" x14ac:dyDescent="0.15">
      <c r="A47" s="58"/>
      <c r="B47" s="44"/>
      <c r="C47" s="42"/>
      <c r="D47" s="47"/>
      <c r="E47" s="48"/>
      <c r="F47" s="48"/>
      <c r="G47" s="56"/>
      <c r="H47" s="42"/>
    </row>
    <row r="48" spans="1:8" x14ac:dyDescent="0.15">
      <c r="A48" s="48"/>
      <c r="B48" s="44"/>
      <c r="C48" s="42"/>
      <c r="D48" s="47"/>
      <c r="E48" s="48"/>
      <c r="F48" s="48"/>
      <c r="G48" s="56"/>
      <c r="H48" s="42"/>
    </row>
    <row r="49" spans="1:8" x14ac:dyDescent="0.15">
      <c r="A49" s="48"/>
      <c r="B49" s="44"/>
      <c r="C49" s="42"/>
      <c r="D49" s="47"/>
      <c r="E49" s="48"/>
      <c r="F49" s="48"/>
      <c r="G49" s="56"/>
      <c r="H49" s="42"/>
    </row>
    <row r="50" spans="1:8" x14ac:dyDescent="0.15">
      <c r="A50" s="48"/>
      <c r="B50" s="44"/>
      <c r="C50" s="42"/>
      <c r="D50" s="47"/>
      <c r="E50" s="48"/>
      <c r="F50" s="48"/>
      <c r="G50" s="56"/>
      <c r="H50" s="42"/>
    </row>
  </sheetData>
  <mergeCells count="10">
    <mergeCell ref="A2:H2"/>
    <mergeCell ref="A36:H36"/>
    <mergeCell ref="A3:H3"/>
    <mergeCell ref="A8:H8"/>
    <mergeCell ref="A13:H13"/>
    <mergeCell ref="A18:H18"/>
    <mergeCell ref="B26:B29"/>
    <mergeCell ref="A24:H24"/>
    <mergeCell ref="H10:H11"/>
    <mergeCell ref="H20:H22"/>
  </mergeCells>
  <phoneticPr fontId="7" type="noConversion"/>
  <printOptions horizontalCentered="1"/>
  <pageMargins left="0.75000000000000011" right="0.75000000000000011" top="1" bottom="1" header="0.51" footer="0.51"/>
  <pageSetup paperSize="9" scale="89" fitToHeight="0" orientation="landscape" r:id="rId1"/>
  <rowBreaks count="2" manualBreakCount="2">
    <brk id="23" max="16383" man="1"/>
    <brk id="4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直播报价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renehou</cp:lastModifiedBy>
  <cp:lastPrinted>2020-03-27T10:32:46Z</cp:lastPrinted>
  <dcterms:created xsi:type="dcterms:W3CDTF">2006-09-11T11:21:00Z</dcterms:created>
  <dcterms:modified xsi:type="dcterms:W3CDTF">2020-03-31T07:33:01Z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