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45" windowHeight="115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6" i="1"/>
  <c r="L15" s="1"/>
  <c r="L7"/>
  <c r="L28"/>
  <c r="L29"/>
  <c r="I29"/>
  <c r="L27"/>
  <c r="K6"/>
  <c r="K7"/>
  <c r="I22"/>
  <c r="K22" s="1"/>
  <c r="L22" s="1"/>
  <c r="I21"/>
  <c r="I17"/>
  <c r="I18"/>
  <c r="I19"/>
  <c r="K19" s="1"/>
  <c r="L19" s="1"/>
  <c r="I20"/>
  <c r="K20" s="1"/>
  <c r="I23"/>
  <c r="I24"/>
  <c r="K24" s="1"/>
  <c r="I25"/>
  <c r="K25" s="1"/>
  <c r="L25" s="1"/>
  <c r="L12"/>
  <c r="L13"/>
  <c r="J14"/>
  <c r="I14"/>
  <c r="I10"/>
  <c r="K10" s="1"/>
  <c r="I9"/>
  <c r="K9" s="1"/>
  <c r="L9" s="1"/>
  <c r="I8"/>
  <c r="K8" s="1"/>
  <c r="L8" s="1"/>
  <c r="I5"/>
  <c r="K5" s="1"/>
  <c r="L5" s="1"/>
  <c r="I4"/>
  <c r="K4" s="1"/>
  <c r="L4" s="1"/>
  <c r="I3"/>
  <c r="K21" l="1"/>
  <c r="L21" s="1"/>
  <c r="L20"/>
  <c r="K18"/>
  <c r="L18" s="1"/>
  <c r="L24"/>
  <c r="K23"/>
  <c r="L23" s="1"/>
  <c r="K17"/>
  <c r="L17" s="1"/>
  <c r="L14"/>
  <c r="L10"/>
  <c r="K3"/>
  <c r="L3" s="1"/>
  <c r="L30" l="1"/>
  <c r="L32" l="1"/>
  <c r="L33" s="1"/>
  <c r="L34" l="1"/>
</calcChain>
</file>

<file path=xl/sharedStrings.xml><?xml version="1.0" encoding="utf-8"?>
<sst xmlns="http://schemas.openxmlformats.org/spreadsheetml/2006/main" count="96" uniqueCount="59">
  <si>
    <t>人员</t>
  </si>
  <si>
    <t>日期</t>
  </si>
  <si>
    <t>人数</t>
  </si>
  <si>
    <t>天数</t>
  </si>
  <si>
    <t>区域</t>
  </si>
  <si>
    <t>班次</t>
  </si>
  <si>
    <t>单价</t>
  </si>
  <si>
    <t>合计金额</t>
  </si>
  <si>
    <t>男主持</t>
  </si>
  <si>
    <t>12.5-12.13</t>
  </si>
  <si>
    <t>标准路演主持，主持过车</t>
  </si>
  <si>
    <t>专业车美</t>
  </si>
  <si>
    <t>自带设备</t>
  </si>
  <si>
    <t>兼职</t>
  </si>
  <si>
    <t>礼仪</t>
  </si>
  <si>
    <t>专业女礼仪170+</t>
  </si>
  <si>
    <t>安保</t>
  </si>
  <si>
    <t>保洁</t>
  </si>
  <si>
    <t>督导执行</t>
  </si>
  <si>
    <t>全程在现场</t>
  </si>
  <si>
    <t>合计</t>
  </si>
  <si>
    <t>总计</t>
  </si>
  <si>
    <t>要求</t>
    <phoneticPr fontId="3" type="noConversion"/>
  </si>
  <si>
    <t>全男</t>
    <phoneticPr fontId="3" type="noConversion"/>
  </si>
  <si>
    <t>21:00-8:00夜间，包服装</t>
    <phoneticPr fontId="3" type="noConversion"/>
  </si>
  <si>
    <t>优惠价</t>
    <phoneticPr fontId="3" type="noConversion"/>
  </si>
  <si>
    <t>税金1%</t>
    <phoneticPr fontId="3" type="noConversion"/>
  </si>
  <si>
    <t>餐费</t>
    <phoneticPr fontId="3" type="noConversion"/>
  </si>
  <si>
    <t>餐费40/人</t>
    <phoneticPr fontId="3" type="noConversion"/>
  </si>
  <si>
    <t>费用包含工作餐</t>
    <phoneticPr fontId="3" type="noConversion"/>
  </si>
  <si>
    <t>彩排</t>
    <phoneticPr fontId="3" type="noConversion"/>
  </si>
  <si>
    <t>工作时间</t>
    <phoneticPr fontId="3" type="noConversion"/>
  </si>
  <si>
    <t>9:00--21:00</t>
    <phoneticPr fontId="3" type="noConversion"/>
  </si>
  <si>
    <t>9:00--21:00</t>
    <phoneticPr fontId="3" type="noConversion"/>
  </si>
  <si>
    <t>12月大众车展人力资源</t>
    <phoneticPr fontId="3" type="noConversion"/>
  </si>
  <si>
    <t>区域</t>
    <phoneticPr fontId="3" type="noConversion"/>
  </si>
  <si>
    <t>广州</t>
    <phoneticPr fontId="3" type="noConversion"/>
  </si>
  <si>
    <r>
      <t>12.19</t>
    </r>
    <r>
      <rPr>
        <sz val="18"/>
        <color rgb="FF000000"/>
        <rFont val="宋体"/>
        <charset val="134"/>
      </rPr>
      <t>-12.</t>
    </r>
    <r>
      <rPr>
        <sz val="18"/>
        <color rgb="FF000000"/>
        <rFont val="宋体"/>
        <family val="3"/>
        <charset val="134"/>
      </rPr>
      <t>27</t>
    </r>
    <phoneticPr fontId="3" type="noConversion"/>
  </si>
  <si>
    <r>
      <t>12.19</t>
    </r>
    <r>
      <rPr>
        <sz val="18"/>
        <color rgb="FF000000"/>
        <rFont val="宋体"/>
        <charset val="134"/>
      </rPr>
      <t>-12.</t>
    </r>
    <r>
      <rPr>
        <sz val="18"/>
        <color rgb="FF000000"/>
        <rFont val="宋体"/>
        <family val="3"/>
        <charset val="134"/>
      </rPr>
      <t>27</t>
    </r>
    <phoneticPr fontId="3" type="noConversion"/>
  </si>
  <si>
    <t>8:00--19:00</t>
    <phoneticPr fontId="3" type="noConversion"/>
  </si>
  <si>
    <t>21:00--8:00</t>
    <phoneticPr fontId="3" type="noConversion"/>
  </si>
  <si>
    <r>
      <t>12.</t>
    </r>
    <r>
      <rPr>
        <sz val="18"/>
        <color rgb="FF000000"/>
        <rFont val="宋体"/>
        <family val="3"/>
        <charset val="134"/>
      </rPr>
      <t>4</t>
    </r>
    <r>
      <rPr>
        <sz val="18"/>
        <color rgb="FF000000"/>
        <rFont val="宋体"/>
        <charset val="134"/>
      </rPr>
      <t>-12.1</t>
    </r>
    <r>
      <rPr>
        <sz val="18"/>
        <color rgb="FF000000"/>
        <rFont val="宋体"/>
        <family val="3"/>
        <charset val="134"/>
      </rPr>
      <t>2</t>
    </r>
    <phoneticPr fontId="3" type="noConversion"/>
  </si>
  <si>
    <r>
      <t>12.18</t>
    </r>
    <r>
      <rPr>
        <sz val="18"/>
        <color rgb="FF000000"/>
        <rFont val="宋体"/>
        <charset val="134"/>
      </rPr>
      <t>-12.</t>
    </r>
    <r>
      <rPr>
        <sz val="18"/>
        <color rgb="FF000000"/>
        <rFont val="宋体"/>
        <family val="3"/>
        <charset val="134"/>
      </rPr>
      <t>26</t>
    </r>
    <phoneticPr fontId="3" type="noConversion"/>
  </si>
  <si>
    <r>
      <t>1</t>
    </r>
    <r>
      <rPr>
        <sz val="18"/>
        <color theme="1"/>
        <rFont val="宋体"/>
        <family val="3"/>
        <charset val="134"/>
        <scheme val="minor"/>
      </rPr>
      <t>2.4--12.13</t>
    </r>
    <phoneticPr fontId="3" type="noConversion"/>
  </si>
  <si>
    <r>
      <t>1</t>
    </r>
    <r>
      <rPr>
        <sz val="18"/>
        <color theme="1"/>
        <rFont val="宋体"/>
        <family val="3"/>
        <charset val="134"/>
        <scheme val="minor"/>
      </rPr>
      <t>2.18--12.27</t>
    </r>
    <phoneticPr fontId="3" type="noConversion"/>
  </si>
  <si>
    <r>
      <t>21</t>
    </r>
    <r>
      <rPr>
        <sz val="18"/>
        <color rgb="FF000000"/>
        <rFont val="宋体"/>
        <family val="3"/>
        <charset val="134"/>
      </rPr>
      <t>:0</t>
    </r>
    <r>
      <rPr>
        <sz val="18"/>
        <color rgb="FF000000"/>
        <rFont val="宋体"/>
        <charset val="134"/>
      </rPr>
      <t>0-8</t>
    </r>
    <r>
      <rPr>
        <sz val="18"/>
        <color rgb="FF000000"/>
        <rFont val="宋体"/>
        <family val="3"/>
        <charset val="134"/>
      </rPr>
      <t>:</t>
    </r>
    <r>
      <rPr>
        <sz val="18"/>
        <color rgb="FF000000"/>
        <rFont val="宋体"/>
        <charset val="134"/>
      </rPr>
      <t>00</t>
    </r>
    <phoneticPr fontId="3" type="noConversion"/>
  </si>
  <si>
    <r>
      <t>8</t>
    </r>
    <r>
      <rPr>
        <sz val="18"/>
        <color theme="1"/>
        <rFont val="宋体"/>
        <family val="3"/>
        <charset val="134"/>
        <scheme val="minor"/>
      </rPr>
      <t>:00--19:00</t>
    </r>
    <phoneticPr fontId="3" type="noConversion"/>
  </si>
  <si>
    <t>8:00-19:00自带设备</t>
    <phoneticPr fontId="3" type="noConversion"/>
  </si>
  <si>
    <t>21:00-8:00夜间，包服装</t>
    <phoneticPr fontId="3" type="noConversion"/>
  </si>
  <si>
    <r>
      <t>8</t>
    </r>
    <r>
      <rPr>
        <sz val="18"/>
        <color theme="1"/>
        <rFont val="宋体"/>
        <charset val="134"/>
        <scheme val="minor"/>
      </rPr>
      <t>:00-</t>
    </r>
    <r>
      <rPr>
        <sz val="18"/>
        <color theme="1"/>
        <rFont val="宋体"/>
        <family val="3"/>
        <charset val="134"/>
        <scheme val="minor"/>
      </rPr>
      <t>19</t>
    </r>
    <r>
      <rPr>
        <sz val="18"/>
        <color theme="1"/>
        <rFont val="宋体"/>
        <charset val="134"/>
        <scheme val="minor"/>
      </rPr>
      <t>:00自带设备</t>
    </r>
    <phoneticPr fontId="3" type="noConversion"/>
  </si>
  <si>
    <t>保安</t>
    <phoneticPr fontId="3" type="noConversion"/>
  </si>
  <si>
    <t>12月5</t>
    <phoneticPr fontId="3" type="noConversion"/>
  </si>
  <si>
    <t>11--7点</t>
    <phoneticPr fontId="3" type="noConversion"/>
  </si>
  <si>
    <t>12--8点</t>
    <phoneticPr fontId="3" type="noConversion"/>
  </si>
  <si>
    <t>安保</t>
    <phoneticPr fontId="3" type="noConversion"/>
  </si>
  <si>
    <t>广州彩排</t>
    <phoneticPr fontId="3" type="noConversion"/>
  </si>
  <si>
    <t>深圳</t>
    <phoneticPr fontId="3" type="noConversion"/>
  </si>
  <si>
    <t>深圳彩排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</si>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</sst>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9"/>
      <name val="宋体"/>
      <charset val="134"/>
      <scheme val="minor"/>
    </font>
    <font>
      <b/>
      <sz val="18"/>
      <color theme="0"/>
      <name val="方正粗黑宋简体"/>
      <family val="3"/>
      <charset val="134"/>
    </font>
    <font>
      <sz val="18"/>
      <color theme="0"/>
      <name val="方正粗黑宋简体"/>
      <family val="3"/>
      <charset val="134"/>
    </font>
    <font>
      <b/>
      <sz val="18"/>
      <color rgb="FF00B0F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  <font>
      <b/>
      <sz val="22"/>
      <color rgb="FF00B0F0"/>
      <name val="方正粗黑宋简体"/>
      <family val="3"/>
      <charset val="134"/>
    </font>
    <font>
      <sz val="28"/>
      <color theme="1"/>
      <name val="楷体"/>
      <family val="3"/>
      <charset val="134"/>
    </font>
    <font>
      <sz val="18"/>
      <color rgb="FF00000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58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2" fillId="0" borderId="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58" fontId="11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15" fillId="3" borderId="3" xfId="0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85" zoomScaleNormal="85" workbookViewId="0">
      <selection activeCell="O33" sqref="O33"/>
    </sheetView>
  </sheetViews>
  <sheetFormatPr defaultColWidth="9" defaultRowHeight="13.5"/>
  <cols>
    <col min="1" max="1" width="14.375" customWidth="1"/>
    <col min="2" max="2" width="12.5" customWidth="1"/>
    <col min="3" max="4" width="25" customWidth="1"/>
    <col min="5" max="5" width="36.25" customWidth="1"/>
    <col min="6" max="6" width="10.125" customWidth="1"/>
    <col min="7" max="7" width="9.125" customWidth="1"/>
    <col min="8" max="8" width="9.625" customWidth="1"/>
    <col min="9" max="9" width="9.5" customWidth="1"/>
    <col min="10" max="10" width="13.625" customWidth="1"/>
    <col min="11" max="11" width="15.375" customWidth="1"/>
    <col min="12" max="12" width="14.625" style="6" customWidth="1"/>
  </cols>
  <sheetData>
    <row r="1" spans="1:12" ht="55.5" customHeight="1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24">
      <c r="A2" s="11" t="s">
        <v>35</v>
      </c>
      <c r="B2" s="7" t="s">
        <v>0</v>
      </c>
      <c r="C2" s="7" t="s">
        <v>1</v>
      </c>
      <c r="D2" s="7" t="s">
        <v>31</v>
      </c>
      <c r="E2" s="7" t="s">
        <v>22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28</v>
      </c>
      <c r="L2" s="7" t="s">
        <v>7</v>
      </c>
    </row>
    <row r="3" spans="1:12" ht="22.5">
      <c r="A3" s="30" t="s">
        <v>56</v>
      </c>
      <c r="B3" s="2" t="s">
        <v>11</v>
      </c>
      <c r="C3" s="2" t="s">
        <v>9</v>
      </c>
      <c r="D3" s="2" t="s">
        <v>32</v>
      </c>
      <c r="E3" s="5" t="s">
        <v>12</v>
      </c>
      <c r="F3" s="3">
        <v>1</v>
      </c>
      <c r="G3" s="3">
        <v>10</v>
      </c>
      <c r="H3" s="3">
        <v>1</v>
      </c>
      <c r="I3" s="3">
        <f t="shared" ref="I3:I10" si="0">F3*G3*H3</f>
        <v>10</v>
      </c>
      <c r="J3" s="3">
        <v>450</v>
      </c>
      <c r="K3" s="3">
        <f t="shared" ref="K3:K10" si="1">I3*40</f>
        <v>400</v>
      </c>
      <c r="L3" s="3">
        <f t="shared" ref="L3:L10" si="2">I3*J3+K3</f>
        <v>4900</v>
      </c>
    </row>
    <row r="4" spans="1:12" ht="22.5">
      <c r="A4" s="30"/>
      <c r="B4" s="2" t="s">
        <v>13</v>
      </c>
      <c r="C4" s="2" t="s">
        <v>9</v>
      </c>
      <c r="D4" s="2" t="s">
        <v>32</v>
      </c>
      <c r="E4" s="2" t="s">
        <v>23</v>
      </c>
      <c r="F4" s="3">
        <v>5</v>
      </c>
      <c r="G4" s="3">
        <v>9</v>
      </c>
      <c r="H4" s="3">
        <v>1</v>
      </c>
      <c r="I4" s="3">
        <f t="shared" si="0"/>
        <v>45</v>
      </c>
      <c r="J4" s="3">
        <v>300</v>
      </c>
      <c r="K4" s="3">
        <f t="shared" si="1"/>
        <v>1800</v>
      </c>
      <c r="L4" s="3">
        <f t="shared" si="2"/>
        <v>15300</v>
      </c>
    </row>
    <row r="5" spans="1:12" ht="22.5">
      <c r="A5" s="30"/>
      <c r="B5" s="2" t="s">
        <v>14</v>
      </c>
      <c r="C5" s="2" t="s">
        <v>9</v>
      </c>
      <c r="D5" s="2" t="s">
        <v>32</v>
      </c>
      <c r="E5" s="5" t="s">
        <v>15</v>
      </c>
      <c r="F5" s="3">
        <v>4</v>
      </c>
      <c r="G5" s="3">
        <v>9</v>
      </c>
      <c r="H5" s="3">
        <v>1</v>
      </c>
      <c r="I5" s="3">
        <f t="shared" si="0"/>
        <v>36</v>
      </c>
      <c r="J5" s="3">
        <v>500</v>
      </c>
      <c r="K5" s="3">
        <f t="shared" si="1"/>
        <v>1440</v>
      </c>
      <c r="L5" s="3">
        <f t="shared" si="2"/>
        <v>19440</v>
      </c>
    </row>
    <row r="6" spans="1:12" ht="22.5">
      <c r="A6" s="30"/>
      <c r="B6" s="37" t="s">
        <v>50</v>
      </c>
      <c r="C6" s="37" t="s">
        <v>51</v>
      </c>
      <c r="D6" s="15" t="s">
        <v>53</v>
      </c>
      <c r="E6" s="17"/>
      <c r="F6" s="10">
        <v>2</v>
      </c>
      <c r="G6" s="10">
        <v>1</v>
      </c>
      <c r="H6" s="10">
        <v>1</v>
      </c>
      <c r="I6" s="10">
        <v>2</v>
      </c>
      <c r="J6" s="10">
        <v>300</v>
      </c>
      <c r="K6" s="3">
        <f t="shared" si="1"/>
        <v>80</v>
      </c>
      <c r="L6" s="3">
        <f t="shared" si="2"/>
        <v>680</v>
      </c>
    </row>
    <row r="7" spans="1:12" ht="22.5">
      <c r="A7" s="30"/>
      <c r="B7" s="38"/>
      <c r="C7" s="38"/>
      <c r="D7" s="15" t="s">
        <v>52</v>
      </c>
      <c r="E7" s="17"/>
      <c r="F7" s="10">
        <v>2</v>
      </c>
      <c r="G7" s="10">
        <v>1</v>
      </c>
      <c r="H7" s="10">
        <v>1</v>
      </c>
      <c r="I7" s="10">
        <v>2</v>
      </c>
      <c r="J7" s="10">
        <v>300</v>
      </c>
      <c r="K7" s="3">
        <f t="shared" si="1"/>
        <v>80</v>
      </c>
      <c r="L7" s="3">
        <f t="shared" si="2"/>
        <v>680</v>
      </c>
    </row>
    <row r="8" spans="1:12" ht="22.5">
      <c r="A8" s="30"/>
      <c r="B8" s="16" t="s">
        <v>16</v>
      </c>
      <c r="C8" s="12" t="s">
        <v>41</v>
      </c>
      <c r="D8" s="12" t="s">
        <v>40</v>
      </c>
      <c r="E8" s="5" t="s">
        <v>48</v>
      </c>
      <c r="F8" s="3">
        <v>2</v>
      </c>
      <c r="G8" s="3">
        <v>9</v>
      </c>
      <c r="H8" s="3">
        <v>1</v>
      </c>
      <c r="I8" s="3">
        <f t="shared" si="0"/>
        <v>18</v>
      </c>
      <c r="J8" s="3">
        <v>300</v>
      </c>
      <c r="K8" s="3">
        <f t="shared" si="1"/>
        <v>720</v>
      </c>
      <c r="L8" s="3">
        <f t="shared" si="2"/>
        <v>6120</v>
      </c>
    </row>
    <row r="9" spans="1:12" ht="22.5">
      <c r="A9" s="30"/>
      <c r="B9" s="1" t="s">
        <v>17</v>
      </c>
      <c r="C9" s="14" t="s">
        <v>43</v>
      </c>
      <c r="D9" s="14" t="s">
        <v>39</v>
      </c>
      <c r="E9" s="13" t="s">
        <v>49</v>
      </c>
      <c r="F9" s="3">
        <v>1</v>
      </c>
      <c r="G9" s="3">
        <v>10</v>
      </c>
      <c r="H9" s="3">
        <v>1</v>
      </c>
      <c r="I9" s="3">
        <f t="shared" si="0"/>
        <v>10</v>
      </c>
      <c r="J9" s="3">
        <v>250</v>
      </c>
      <c r="K9" s="3">
        <f t="shared" si="1"/>
        <v>400</v>
      </c>
      <c r="L9" s="3">
        <f t="shared" si="2"/>
        <v>2900</v>
      </c>
    </row>
    <row r="10" spans="1:12" ht="22.5">
      <c r="A10" s="31"/>
      <c r="B10" s="1" t="s">
        <v>18</v>
      </c>
      <c r="C10" s="1"/>
      <c r="D10" s="3"/>
      <c r="E10" s="5" t="s">
        <v>19</v>
      </c>
      <c r="F10" s="3">
        <v>1</v>
      </c>
      <c r="G10" s="3">
        <v>9</v>
      </c>
      <c r="H10" s="3">
        <v>1</v>
      </c>
      <c r="I10" s="3">
        <f t="shared" si="0"/>
        <v>9</v>
      </c>
      <c r="J10" s="3">
        <v>0</v>
      </c>
      <c r="K10" s="3">
        <f t="shared" si="1"/>
        <v>360</v>
      </c>
      <c r="L10" s="3">
        <f t="shared" si="2"/>
        <v>360</v>
      </c>
    </row>
    <row r="11" spans="1:12" ht="12.75" customHeight="1">
      <c r="A11" s="4"/>
      <c r="B11" s="3"/>
      <c r="C11" s="3"/>
      <c r="D11" s="3"/>
      <c r="E11" s="5"/>
      <c r="F11" s="3"/>
      <c r="G11" s="3"/>
      <c r="H11" s="3">
        <v>1</v>
      </c>
      <c r="I11" s="3"/>
      <c r="J11" s="3"/>
      <c r="K11" s="3"/>
      <c r="L11" s="3"/>
    </row>
    <row r="12" spans="1:12" ht="22.5">
      <c r="A12" s="32" t="s">
        <v>57</v>
      </c>
      <c r="B12" s="2" t="s">
        <v>13</v>
      </c>
      <c r="C12" s="25" t="s">
        <v>57</v>
      </c>
      <c r="D12" s="35">
        <v>44169</v>
      </c>
      <c r="E12" s="2" t="s">
        <v>23</v>
      </c>
      <c r="F12" s="3">
        <v>5</v>
      </c>
      <c r="G12" s="3">
        <v>0.5</v>
      </c>
      <c r="H12" s="3">
        <v>1</v>
      </c>
      <c r="I12" s="3">
        <v>5</v>
      </c>
      <c r="J12" s="3">
        <v>100</v>
      </c>
      <c r="K12" s="3"/>
      <c r="L12" s="3">
        <f t="shared" ref="L12:L14" si="3">J12*I12</f>
        <v>500</v>
      </c>
    </row>
    <row r="13" spans="1:12" ht="22.5">
      <c r="A13" s="33"/>
      <c r="B13" s="2" t="s">
        <v>14</v>
      </c>
      <c r="C13" s="26"/>
      <c r="D13" s="26"/>
      <c r="E13" s="5" t="s">
        <v>15</v>
      </c>
      <c r="F13" s="3">
        <v>4</v>
      </c>
      <c r="G13" s="3">
        <v>0.5</v>
      </c>
      <c r="H13" s="3">
        <v>1</v>
      </c>
      <c r="I13" s="3">
        <v>4</v>
      </c>
      <c r="J13" s="3">
        <v>230</v>
      </c>
      <c r="K13" s="3"/>
      <c r="L13" s="3">
        <f t="shared" si="3"/>
        <v>920</v>
      </c>
    </row>
    <row r="14" spans="1:12" ht="22.5">
      <c r="A14" s="34"/>
      <c r="B14" s="3" t="s">
        <v>18</v>
      </c>
      <c r="C14" s="27"/>
      <c r="D14" s="27"/>
      <c r="E14" s="5" t="s">
        <v>19</v>
      </c>
      <c r="F14" s="3">
        <v>1</v>
      </c>
      <c r="G14" s="3">
        <v>0.5</v>
      </c>
      <c r="H14" s="3">
        <v>1</v>
      </c>
      <c r="I14" s="3">
        <f t="shared" ref="I14" si="4">F14*G14*H14</f>
        <v>0.5</v>
      </c>
      <c r="J14" s="3">
        <f t="shared" ref="J14" si="5">J10/2</f>
        <v>0</v>
      </c>
      <c r="K14" s="3"/>
      <c r="L14" s="3">
        <f t="shared" si="3"/>
        <v>0</v>
      </c>
    </row>
    <row r="15" spans="1:12" ht="29.25" customHeight="1">
      <c r="A15" s="45" t="s">
        <v>58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21">
        <f>SUM(L3:L14)</f>
        <v>51800</v>
      </c>
    </row>
    <row r="16" spans="1:12" ht="9.75" customHeight="1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20"/>
    </row>
    <row r="17" spans="1:12" ht="22.5" customHeight="1">
      <c r="A17" s="36" t="s">
        <v>36</v>
      </c>
      <c r="B17" s="2" t="s">
        <v>8</v>
      </c>
      <c r="C17" s="12" t="s">
        <v>37</v>
      </c>
      <c r="D17" s="2" t="s">
        <v>33</v>
      </c>
      <c r="E17" s="5" t="s">
        <v>10</v>
      </c>
      <c r="F17" s="3">
        <v>1</v>
      </c>
      <c r="G17" s="3">
        <v>4</v>
      </c>
      <c r="H17" s="3">
        <v>1</v>
      </c>
      <c r="I17" s="3">
        <f>F17*G17*H17</f>
        <v>4</v>
      </c>
      <c r="J17" s="3">
        <v>1480</v>
      </c>
      <c r="K17" s="3">
        <f>I17*40</f>
        <v>160</v>
      </c>
      <c r="L17" s="3">
        <f>I17*J17+K17</f>
        <v>6080</v>
      </c>
    </row>
    <row r="18" spans="1:12" ht="22.5" customHeight="1">
      <c r="A18" s="30"/>
      <c r="B18" s="2" t="s">
        <v>11</v>
      </c>
      <c r="C18" s="12" t="s">
        <v>38</v>
      </c>
      <c r="D18" s="2" t="s">
        <v>32</v>
      </c>
      <c r="E18" s="5" t="s">
        <v>12</v>
      </c>
      <c r="F18" s="3">
        <v>1</v>
      </c>
      <c r="G18" s="3">
        <v>10</v>
      </c>
      <c r="H18" s="3">
        <v>1</v>
      </c>
      <c r="I18" s="3">
        <f t="shared" ref="I18:I25" si="6">F18*G18*H18</f>
        <v>10</v>
      </c>
      <c r="J18" s="3">
        <v>450</v>
      </c>
      <c r="K18" s="3">
        <f t="shared" ref="K18:K25" si="7">I18*40</f>
        <v>400</v>
      </c>
      <c r="L18" s="3">
        <f t="shared" ref="L18:L25" si="8">I18*J18+K18</f>
        <v>4900</v>
      </c>
    </row>
    <row r="19" spans="1:12" ht="22.5" customHeight="1">
      <c r="A19" s="30"/>
      <c r="B19" s="2" t="s">
        <v>13</v>
      </c>
      <c r="C19" s="12" t="s">
        <v>38</v>
      </c>
      <c r="D19" s="2" t="s">
        <v>32</v>
      </c>
      <c r="E19" s="2" t="s">
        <v>23</v>
      </c>
      <c r="F19" s="3">
        <v>5</v>
      </c>
      <c r="G19" s="3">
        <v>9</v>
      </c>
      <c r="H19" s="3">
        <v>1</v>
      </c>
      <c r="I19" s="3">
        <f t="shared" si="6"/>
        <v>45</v>
      </c>
      <c r="J19" s="3">
        <v>300</v>
      </c>
      <c r="K19" s="3">
        <f t="shared" si="7"/>
        <v>1800</v>
      </c>
      <c r="L19" s="3">
        <f t="shared" si="8"/>
        <v>15300</v>
      </c>
    </row>
    <row r="20" spans="1:12" ht="22.5" customHeight="1">
      <c r="A20" s="30"/>
      <c r="B20" s="2" t="s">
        <v>14</v>
      </c>
      <c r="C20" s="12" t="s">
        <v>38</v>
      </c>
      <c r="D20" s="2" t="s">
        <v>32</v>
      </c>
      <c r="E20" s="5" t="s">
        <v>15</v>
      </c>
      <c r="F20" s="3">
        <v>4</v>
      </c>
      <c r="G20" s="3">
        <v>9</v>
      </c>
      <c r="H20" s="3">
        <v>1</v>
      </c>
      <c r="I20" s="3">
        <f t="shared" si="6"/>
        <v>36</v>
      </c>
      <c r="J20" s="3">
        <v>500</v>
      </c>
      <c r="K20" s="3">
        <f t="shared" si="7"/>
        <v>1440</v>
      </c>
      <c r="L20" s="3">
        <f t="shared" si="8"/>
        <v>19440</v>
      </c>
    </row>
    <row r="21" spans="1:12" ht="22.5" customHeight="1">
      <c r="A21" s="30"/>
      <c r="B21" s="37" t="s">
        <v>54</v>
      </c>
      <c r="C21" s="12">
        <v>12.19</v>
      </c>
      <c r="D21" s="15" t="s">
        <v>53</v>
      </c>
      <c r="E21" s="17"/>
      <c r="F21" s="10">
        <v>2</v>
      </c>
      <c r="G21" s="10">
        <v>1</v>
      </c>
      <c r="H21" s="10">
        <v>1</v>
      </c>
      <c r="I21" s="10">
        <f t="shared" si="6"/>
        <v>2</v>
      </c>
      <c r="J21" s="10">
        <v>300</v>
      </c>
      <c r="K21" s="10">
        <f t="shared" si="7"/>
        <v>80</v>
      </c>
      <c r="L21" s="10">
        <f t="shared" si="8"/>
        <v>680</v>
      </c>
    </row>
    <row r="22" spans="1:12" ht="22.5" customHeight="1">
      <c r="A22" s="30"/>
      <c r="B22" s="38"/>
      <c r="C22" s="12">
        <v>12.19</v>
      </c>
      <c r="D22" s="15" t="s">
        <v>52</v>
      </c>
      <c r="E22" s="17"/>
      <c r="F22" s="10">
        <v>2</v>
      </c>
      <c r="G22" s="10">
        <v>1</v>
      </c>
      <c r="H22" s="10">
        <v>1</v>
      </c>
      <c r="I22" s="10">
        <f t="shared" si="6"/>
        <v>2</v>
      </c>
      <c r="J22" s="10">
        <v>300</v>
      </c>
      <c r="K22" s="10">
        <f t="shared" si="7"/>
        <v>80</v>
      </c>
      <c r="L22" s="10">
        <f t="shared" si="8"/>
        <v>680</v>
      </c>
    </row>
    <row r="23" spans="1:12" ht="22.5" customHeight="1">
      <c r="A23" s="30"/>
      <c r="B23" s="2" t="s">
        <v>16</v>
      </c>
      <c r="C23" s="12" t="s">
        <v>42</v>
      </c>
      <c r="D23" s="12" t="s">
        <v>45</v>
      </c>
      <c r="E23" s="5" t="s">
        <v>24</v>
      </c>
      <c r="F23" s="3">
        <v>2</v>
      </c>
      <c r="G23" s="3">
        <v>9</v>
      </c>
      <c r="H23" s="3">
        <v>1</v>
      </c>
      <c r="I23" s="3">
        <f t="shared" si="6"/>
        <v>18</v>
      </c>
      <c r="J23" s="3">
        <v>300</v>
      </c>
      <c r="K23" s="3">
        <f t="shared" si="7"/>
        <v>720</v>
      </c>
      <c r="L23" s="3">
        <f t="shared" si="8"/>
        <v>6120</v>
      </c>
    </row>
    <row r="24" spans="1:12" ht="22.5" customHeight="1">
      <c r="A24" s="30"/>
      <c r="B24" s="3" t="s">
        <v>17</v>
      </c>
      <c r="C24" s="14" t="s">
        <v>44</v>
      </c>
      <c r="D24" s="14" t="s">
        <v>46</v>
      </c>
      <c r="E24" s="13" t="s">
        <v>47</v>
      </c>
      <c r="F24" s="3">
        <v>1</v>
      </c>
      <c r="G24" s="3">
        <v>10</v>
      </c>
      <c r="H24" s="3">
        <v>1</v>
      </c>
      <c r="I24" s="3">
        <f t="shared" si="6"/>
        <v>10</v>
      </c>
      <c r="J24" s="3">
        <v>250</v>
      </c>
      <c r="K24" s="3">
        <f t="shared" si="7"/>
        <v>400</v>
      </c>
      <c r="L24" s="3">
        <f t="shared" si="8"/>
        <v>2900</v>
      </c>
    </row>
    <row r="25" spans="1:12" ht="22.5" customHeight="1">
      <c r="A25" s="31"/>
      <c r="B25" s="3" t="s">
        <v>18</v>
      </c>
      <c r="C25" s="3"/>
      <c r="D25" s="3"/>
      <c r="E25" s="5" t="s">
        <v>19</v>
      </c>
      <c r="F25" s="3">
        <v>1</v>
      </c>
      <c r="G25" s="3">
        <v>9</v>
      </c>
      <c r="H25" s="3">
        <v>1</v>
      </c>
      <c r="I25" s="3">
        <f t="shared" si="6"/>
        <v>9</v>
      </c>
      <c r="J25" s="3">
        <v>0</v>
      </c>
      <c r="K25" s="3">
        <f t="shared" si="7"/>
        <v>360</v>
      </c>
      <c r="L25" s="3">
        <f t="shared" si="8"/>
        <v>360</v>
      </c>
    </row>
    <row r="26" spans="1:12" ht="22.5">
      <c r="A26" s="39" t="s">
        <v>55</v>
      </c>
      <c r="B26" s="2" t="s">
        <v>8</v>
      </c>
      <c r="C26" s="40" t="s">
        <v>30</v>
      </c>
      <c r="D26" s="41">
        <v>44183</v>
      </c>
      <c r="E26" s="5" t="s">
        <v>10</v>
      </c>
      <c r="F26" s="3">
        <v>1</v>
      </c>
      <c r="G26" s="3">
        <v>0.5</v>
      </c>
      <c r="H26" s="3">
        <v>1</v>
      </c>
      <c r="I26" s="3">
        <v>1</v>
      </c>
      <c r="J26" s="3">
        <v>1480</v>
      </c>
      <c r="K26" s="3"/>
      <c r="L26" s="3">
        <v>0</v>
      </c>
    </row>
    <row r="27" spans="1:12" ht="22.5">
      <c r="A27" s="33"/>
      <c r="B27" s="2" t="s">
        <v>13</v>
      </c>
      <c r="C27" s="26"/>
      <c r="D27" s="26"/>
      <c r="E27" s="2" t="s">
        <v>23</v>
      </c>
      <c r="F27" s="3">
        <v>5</v>
      </c>
      <c r="G27" s="3">
        <v>0.5</v>
      </c>
      <c r="H27" s="3">
        <v>1</v>
      </c>
      <c r="I27" s="3">
        <v>5</v>
      </c>
      <c r="J27" s="3">
        <v>100</v>
      </c>
      <c r="K27" s="3"/>
      <c r="L27" s="3">
        <f t="shared" ref="L27:L28" si="9">J27*I27</f>
        <v>500</v>
      </c>
    </row>
    <row r="28" spans="1:12" ht="22.5">
      <c r="A28" s="33"/>
      <c r="B28" s="2" t="s">
        <v>14</v>
      </c>
      <c r="C28" s="26"/>
      <c r="D28" s="26"/>
      <c r="E28" s="5" t="s">
        <v>15</v>
      </c>
      <c r="F28" s="3">
        <v>2</v>
      </c>
      <c r="G28" s="3">
        <v>1</v>
      </c>
      <c r="H28" s="3"/>
      <c r="I28" s="3">
        <v>2</v>
      </c>
      <c r="J28" s="3">
        <v>230</v>
      </c>
      <c r="K28" s="3"/>
      <c r="L28" s="3">
        <f>J28*F28*G28</f>
        <v>460</v>
      </c>
    </row>
    <row r="29" spans="1:12" ht="22.5">
      <c r="A29" s="34"/>
      <c r="B29" s="3" t="s">
        <v>18</v>
      </c>
      <c r="C29" s="27"/>
      <c r="D29" s="27"/>
      <c r="E29" s="5" t="s">
        <v>19</v>
      </c>
      <c r="F29" s="3">
        <v>1</v>
      </c>
      <c r="G29" s="3">
        <v>0.5</v>
      </c>
      <c r="H29" s="3">
        <v>1</v>
      </c>
      <c r="I29" s="3">
        <f t="shared" ref="I29" si="10">F29*G29*H29</f>
        <v>0.5</v>
      </c>
      <c r="J29" s="3">
        <v>0</v>
      </c>
      <c r="K29" s="3"/>
      <c r="L29" s="3">
        <f t="shared" ref="L29" si="11">J29*I29</f>
        <v>0</v>
      </c>
    </row>
    <row r="30" spans="1:12" ht="27.75" customHeight="1">
      <c r="A30" s="42" t="s">
        <v>58</v>
      </c>
      <c r="B30" s="43"/>
      <c r="C30" s="43"/>
      <c r="D30" s="43"/>
      <c r="E30" s="43"/>
      <c r="F30" s="43"/>
      <c r="G30" s="43"/>
      <c r="H30" s="43"/>
      <c r="I30" s="43"/>
      <c r="J30" s="43"/>
      <c r="K30" s="44"/>
      <c r="L30" s="10">
        <f>SUM(L17:L29)</f>
        <v>57420</v>
      </c>
    </row>
    <row r="31" spans="1:12" ht="22.5">
      <c r="A31" s="4"/>
      <c r="B31" s="10" t="s">
        <v>27</v>
      </c>
      <c r="C31" s="22" t="s">
        <v>29</v>
      </c>
      <c r="D31" s="23"/>
      <c r="E31" s="23"/>
      <c r="F31" s="23"/>
      <c r="G31" s="23"/>
      <c r="H31" s="23"/>
      <c r="I31" s="23"/>
      <c r="J31" s="23"/>
      <c r="K31" s="23"/>
      <c r="L31" s="24"/>
    </row>
    <row r="32" spans="1:12" ht="22.5">
      <c r="A32" s="4"/>
      <c r="B32" s="4"/>
      <c r="C32" s="4"/>
      <c r="D32" s="4"/>
      <c r="E32" s="4"/>
      <c r="F32" s="4"/>
      <c r="G32" s="4"/>
      <c r="H32" s="4"/>
      <c r="I32" s="4"/>
      <c r="J32" s="4"/>
      <c r="K32" s="8" t="s">
        <v>20</v>
      </c>
      <c r="L32" s="9">
        <f>L15+L30</f>
        <v>109220</v>
      </c>
    </row>
    <row r="33" spans="1:12" ht="22.5">
      <c r="A33" s="4"/>
      <c r="B33" s="4"/>
      <c r="C33" s="4"/>
      <c r="D33" s="4"/>
      <c r="E33" s="4"/>
      <c r="F33" s="4"/>
      <c r="G33" s="4"/>
      <c r="H33" s="4"/>
      <c r="I33" s="4"/>
      <c r="J33" s="4"/>
      <c r="K33" s="8" t="s">
        <v>26</v>
      </c>
      <c r="L33" s="9">
        <f>L32*0.01</f>
        <v>1092.2</v>
      </c>
    </row>
    <row r="34" spans="1:12" ht="22.5">
      <c r="A34" s="4"/>
      <c r="B34" s="4"/>
      <c r="C34" s="4"/>
      <c r="D34" s="4"/>
      <c r="E34" s="4"/>
      <c r="F34" s="4"/>
      <c r="G34" s="4"/>
      <c r="H34" s="4"/>
      <c r="I34" s="4"/>
      <c r="J34" s="4"/>
      <c r="K34" s="8" t="s">
        <v>21</v>
      </c>
      <c r="L34" s="9">
        <f>L32+L33</f>
        <v>110312.2</v>
      </c>
    </row>
    <row r="35" spans="1:12" ht="27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8" t="s">
        <v>25</v>
      </c>
      <c r="L35" s="9">
        <v>110300</v>
      </c>
    </row>
  </sheetData>
  <mergeCells count="15">
    <mergeCell ref="C31:L31"/>
    <mergeCell ref="C12:C14"/>
    <mergeCell ref="A1:L1"/>
    <mergeCell ref="A3:A10"/>
    <mergeCell ref="A12:A14"/>
    <mergeCell ref="D12:D14"/>
    <mergeCell ref="A17:A25"/>
    <mergeCell ref="B6:B7"/>
    <mergeCell ref="C6:C7"/>
    <mergeCell ref="B21:B22"/>
    <mergeCell ref="A26:A29"/>
    <mergeCell ref="C26:C29"/>
    <mergeCell ref="D26:D29"/>
    <mergeCell ref="A30:K30"/>
    <mergeCell ref="A15:K15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2020-11-16T06:43:07Z</dcterms:created>
  <dcterms:modified xsi:type="dcterms:W3CDTF">2020-12-16T15:18:15Z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