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ivien\Desktop\"/>
    </mc:Choice>
  </mc:AlternateContent>
  <bookViews>
    <workbookView xWindow="0" yWindow="504" windowWidth="28800" windowHeight="17496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1" l="1"/>
  <c r="H76" i="1"/>
  <c r="H77" i="1"/>
  <c r="H78" i="1"/>
  <c r="H79" i="1"/>
  <c r="H80" i="1"/>
  <c r="H72" i="1"/>
  <c r="H68" i="1"/>
  <c r="H65" i="1"/>
  <c r="H61" i="1"/>
  <c r="H58" i="1"/>
  <c r="H23" i="1"/>
  <c r="H21" i="1"/>
  <c r="H20" i="1"/>
  <c r="H19" i="1"/>
  <c r="H27" i="1"/>
  <c r="H28" i="1"/>
  <c r="H62" i="1"/>
  <c r="H63" i="1"/>
  <c r="H64" i="1"/>
  <c r="H66" i="1"/>
  <c r="H55" i="1"/>
  <c r="H56" i="1"/>
  <c r="H57" i="1"/>
  <c r="H59" i="1"/>
  <c r="H54" i="1"/>
  <c r="H35" i="1"/>
  <c r="H36" i="1"/>
  <c r="H37" i="1"/>
  <c r="H17" i="1"/>
  <c r="H18" i="1"/>
  <c r="H22" i="1"/>
  <c r="H24" i="1"/>
  <c r="H25" i="1"/>
  <c r="H26" i="1"/>
  <c r="H29" i="1"/>
  <c r="H30" i="1"/>
  <c r="H16" i="1"/>
  <c r="H10" i="1"/>
  <c r="H11" i="1"/>
  <c r="H12" i="1"/>
  <c r="H13" i="1"/>
  <c r="H14" i="1"/>
  <c r="H9" i="1"/>
  <c r="H7" i="1"/>
  <c r="H44" i="1"/>
  <c r="H42" i="1"/>
  <c r="H40" i="1"/>
  <c r="H73" i="1"/>
  <c r="H71" i="1"/>
  <c r="H70" i="1"/>
  <c r="H69" i="1"/>
  <c r="H51" i="1"/>
  <c r="H50" i="1"/>
  <c r="H49" i="1"/>
  <c r="H48" i="1"/>
  <c r="H47" i="1"/>
  <c r="H45" i="1"/>
  <c r="H43" i="1"/>
  <c r="H41" i="1"/>
  <c r="H39" i="1"/>
  <c r="H33" i="1"/>
  <c r="H32" i="1"/>
  <c r="H6" i="1"/>
  <c r="H5" i="1"/>
  <c r="H74" i="1" l="1"/>
  <c r="H60" i="1"/>
  <c r="H53" i="1"/>
  <c r="H3" i="1"/>
  <c r="H67" i="1"/>
  <c r="H52" i="1" l="1"/>
  <c r="H81" i="1" s="1"/>
  <c r="H82" i="1" s="1"/>
  <c r="H83" i="1" s="1"/>
</calcChain>
</file>

<file path=xl/sharedStrings.xml><?xml version="1.0" encoding="utf-8"?>
<sst xmlns="http://schemas.openxmlformats.org/spreadsheetml/2006/main" count="219" uniqueCount="129">
  <si>
    <t>大 众 活 动</t>
  </si>
  <si>
    <t>序号</t>
  </si>
  <si>
    <t>项目</t>
  </si>
  <si>
    <t>备注</t>
  </si>
  <si>
    <t>数量</t>
  </si>
  <si>
    <t>单位</t>
  </si>
  <si>
    <t>单价</t>
  </si>
  <si>
    <t>总价</t>
  </si>
  <si>
    <t xml:space="preserve"> 制作物：</t>
  </si>
  <si>
    <t xml:space="preserve">  户外展车：</t>
  </si>
  <si>
    <t>异型车台</t>
  </si>
  <si>
    <t>平米</t>
  </si>
  <si>
    <t>异型背板</t>
  </si>
  <si>
    <t xml:space="preserve"> 签到区：</t>
  </si>
  <si>
    <t>签到背板</t>
  </si>
  <si>
    <t>白色长臂灯</t>
  </si>
  <si>
    <t>支</t>
  </si>
  <si>
    <t>签到台</t>
  </si>
  <si>
    <t>项</t>
  </si>
  <si>
    <t>指引牌</t>
  </si>
  <si>
    <t>组</t>
  </si>
  <si>
    <t xml:space="preserve"> 培训区：</t>
  </si>
  <si>
    <t>培训背板</t>
  </si>
  <si>
    <t>黑色围挡</t>
  </si>
  <si>
    <t>块</t>
  </si>
  <si>
    <t>白色折叠椅</t>
  </si>
  <si>
    <t>宜家款，8成新，无明显污垢</t>
  </si>
  <si>
    <t>把</t>
  </si>
  <si>
    <t>白板</t>
  </si>
  <si>
    <t>音频设备</t>
  </si>
  <si>
    <t>全频音箱*2，功放，调音台，无线手持*2，笔记本电脑及音频周边设备，线材</t>
  </si>
  <si>
    <t>视频设备</t>
  </si>
  <si>
    <t>60寸等离子电视及独立支架，视频切换器，笔记本电脑及视频周边设备，线材</t>
  </si>
  <si>
    <t xml:space="preserve"> 互动区：</t>
  </si>
  <si>
    <t>说明牌</t>
  </si>
  <si>
    <t>油画架，写真喷绘裱KT板，600*900</t>
  </si>
  <si>
    <t>一米栏</t>
  </si>
  <si>
    <t>隔离围栏，黑色，9成新</t>
  </si>
  <si>
    <t>根</t>
  </si>
  <si>
    <t xml:space="preserve"> 茶歇区：</t>
  </si>
  <si>
    <t>IBM桌</t>
  </si>
  <si>
    <t>1800*600*760</t>
  </si>
  <si>
    <t>张</t>
  </si>
  <si>
    <t>桌布</t>
  </si>
  <si>
    <t>白色桌布，白色桌裙(4站)</t>
  </si>
  <si>
    <t>套</t>
  </si>
  <si>
    <t>立体字</t>
  </si>
  <si>
    <t>道旗</t>
  </si>
  <si>
    <t>A板</t>
  </si>
  <si>
    <t xml:space="preserve"> 试驾区：</t>
  </si>
  <si>
    <t>锥桶</t>
  </si>
  <si>
    <t>红色，蓝色，高度500</t>
  </si>
  <si>
    <t>个</t>
  </si>
  <si>
    <t>标杆</t>
  </si>
  <si>
    <t>PVC标杆，2000高</t>
  </si>
  <si>
    <t>科目说明牌</t>
  </si>
  <si>
    <t>圆形画面，双面写真喷绘裱KT板，直径800 ，金属铁管插入越野场地，高2000</t>
  </si>
  <si>
    <t>车贴</t>
  </si>
  <si>
    <t>前后车牌</t>
  </si>
  <si>
    <t>黑色亚克力，UV印刷</t>
  </si>
  <si>
    <t xml:space="preserve"> 人员及运输：</t>
  </si>
  <si>
    <t>搭建人员人工费</t>
  </si>
  <si>
    <t>人</t>
  </si>
  <si>
    <t>搭建人员交通费</t>
  </si>
  <si>
    <t>搭建人员住宿费</t>
  </si>
  <si>
    <t>间夜</t>
  </si>
  <si>
    <t>搭建人员餐饮费</t>
  </si>
  <si>
    <t>物料运输费</t>
  </si>
  <si>
    <t>车</t>
  </si>
  <si>
    <t>合计：</t>
  </si>
  <si>
    <t>税金：</t>
  </si>
  <si>
    <t>总计：</t>
  </si>
  <si>
    <t>：</t>
  </si>
  <si>
    <t>签到背板画面</t>
    <phoneticPr fontId="8" type="noConversion"/>
  </si>
  <si>
    <t>高精度刀刮布饰面，正背双画面，4000*3000，2套</t>
    <phoneticPr fontId="8" type="noConversion"/>
  </si>
  <si>
    <t>培训背板画面</t>
    <phoneticPr fontId="8" type="noConversion"/>
  </si>
  <si>
    <t>高精度刀刮布饰面，背面黑色布遮挡，5000*3000，2套</t>
    <phoneticPr fontId="8" type="noConversion"/>
  </si>
  <si>
    <t>指引牌画面</t>
    <phoneticPr fontId="8" type="noConversion"/>
  </si>
  <si>
    <t>高清写真画面，即时贴文字及箭头，800*2000，双面</t>
    <phoneticPr fontId="8" type="noConversion"/>
  </si>
  <si>
    <t>白板，白板笔，板擦及白板独立支架</t>
    <phoneticPr fontId="8" type="noConversion"/>
  </si>
  <si>
    <t>木质结构雕刻，白色烤漆饰面，“TOUAREG”一套，3000*800，维修翻新</t>
    <phoneticPr fontId="8" type="noConversion"/>
  </si>
  <si>
    <t>道旗旗面</t>
    <phoneticPr fontId="8" type="noConversion"/>
  </si>
  <si>
    <t>A板画面</t>
    <phoneticPr fontId="8" type="noConversion"/>
  </si>
  <si>
    <t>金属框架，3000*1100</t>
    <phoneticPr fontId="8" type="noConversion"/>
  </si>
  <si>
    <t>双面高精度宝丽布饰面，3000*1100，双面</t>
    <phoneticPr fontId="8" type="noConversion"/>
  </si>
  <si>
    <t>互动游戏</t>
    <phoneticPr fontId="8" type="noConversion"/>
  </si>
  <si>
    <t>上车斜坡</t>
    <phoneticPr fontId="8" type="noConversion"/>
  </si>
  <si>
    <t>组</t>
    <phoneticPr fontId="8" type="noConversion"/>
  </si>
  <si>
    <t>异型钢架结构，6000*3000</t>
    <phoneticPr fontId="8" type="noConversion"/>
  </si>
  <si>
    <t xml:space="preserve"> 户外展车区：</t>
    <phoneticPr fontId="8" type="noConversion"/>
  </si>
  <si>
    <t>垃圾桶</t>
    <phoneticPr fontId="8" type="noConversion"/>
  </si>
  <si>
    <t>商用垃圾桶</t>
    <phoneticPr fontId="8" type="noConversion"/>
  </si>
  <si>
    <t>白色木质签到台，2000*500*900，维修翻新</t>
    <phoneticPr fontId="8" type="noConversion"/>
  </si>
  <si>
    <t>木质结构，800*2000，维修翻新</t>
    <phoneticPr fontId="8" type="noConversion"/>
  </si>
  <si>
    <t>道具辅助制作及整体包装箱制作</t>
    <phoneticPr fontId="8" type="noConversion"/>
  </si>
  <si>
    <t>旗杆，6000高</t>
    <phoneticPr fontId="8" type="noConversion"/>
  </si>
  <si>
    <t>旗面 1100*3500</t>
    <phoneticPr fontId="8" type="noConversion"/>
  </si>
  <si>
    <t>4人，往返</t>
    <phoneticPr fontId="8" type="noConversion"/>
  </si>
  <si>
    <t>4人，2间，3天</t>
    <phoneticPr fontId="8" type="noConversion"/>
  </si>
  <si>
    <t>4人，4天</t>
    <phoneticPr fontId="8" type="noConversion"/>
  </si>
  <si>
    <t>河北大成——长春，包含等待费用</t>
    <phoneticPr fontId="8" type="noConversion"/>
  </si>
  <si>
    <t>长春——沈阳，包含等待费用</t>
    <phoneticPr fontId="8" type="noConversion"/>
  </si>
  <si>
    <t>沈阳——哈尔滨，包含等待费用</t>
    <phoneticPr fontId="8" type="noConversion"/>
  </si>
  <si>
    <t>场次</t>
    <phoneticPr fontId="8" type="noConversion"/>
  </si>
  <si>
    <t>哈尔滨——北京——河北大成，包含等待费用</t>
    <phoneticPr fontId="8" type="noConversion"/>
  </si>
  <si>
    <t>钢木结构，铁盘配重，4000*3000，维修翻新</t>
    <phoneticPr fontId="8" type="noConversion"/>
  </si>
  <si>
    <t>铁木结构，铁盘配重，5000*3000，维修翻新</t>
    <phoneticPr fontId="8" type="noConversion"/>
  </si>
  <si>
    <t>铁架结构，铁盘配重，绷黑色布，2000*3000</t>
    <phoneticPr fontId="8" type="noConversion"/>
  </si>
  <si>
    <t>钢木结构，防滑饰面</t>
    <phoneticPr fontId="8" type="noConversion"/>
  </si>
  <si>
    <t>分组手举牌</t>
    <phoneticPr fontId="8" type="noConversion"/>
  </si>
  <si>
    <t>写真喷绘，裱KT板，铝合金手柄</t>
    <phoneticPr fontId="8" type="noConversion"/>
  </si>
  <si>
    <t>合影手举牌</t>
    <phoneticPr fontId="8" type="noConversion"/>
  </si>
  <si>
    <t>写真喷绘，裱KT板，异型裁切</t>
    <phoneticPr fontId="8" type="noConversion"/>
  </si>
  <si>
    <t>车贴专用透明膜，UV喷绘，车身两侧，圆形车号贴，前后风挡</t>
    <phoneticPr fontId="8" type="noConversion"/>
  </si>
  <si>
    <t>圣诞装饰背板</t>
    <phoneticPr fontId="8" type="noConversion"/>
  </si>
  <si>
    <t>圣诞背板画面</t>
    <phoneticPr fontId="8" type="noConversion"/>
  </si>
  <si>
    <t>铁木结构，铁盘配重，5000*3000</t>
    <phoneticPr fontId="8" type="noConversion"/>
  </si>
  <si>
    <t>圣诞氛围装饰</t>
    <phoneticPr fontId="8" type="noConversion"/>
  </si>
  <si>
    <t>项</t>
    <phoneticPr fontId="8" type="noConversion"/>
  </si>
  <si>
    <t>临时搭建人员</t>
    <phoneticPr fontId="8" type="noConversion"/>
  </si>
  <si>
    <t>圣诞树，圣诞挂件，彩灯等</t>
    <phoneticPr fontId="8" type="noConversion"/>
  </si>
  <si>
    <t xml:space="preserve"> 长春站，2021年12月04日</t>
    <phoneticPr fontId="8" type="noConversion"/>
  </si>
  <si>
    <t xml:space="preserve"> 沈阳站，2021年12月11日</t>
    <phoneticPr fontId="8" type="noConversion"/>
  </si>
  <si>
    <t xml:space="preserve"> 哈尔滨站，2021年12月18日</t>
    <phoneticPr fontId="8" type="noConversion"/>
  </si>
  <si>
    <t xml:space="preserve"> 北京站，2021年12月25日</t>
    <phoneticPr fontId="8" type="noConversion"/>
  </si>
  <si>
    <t>钢木承重结构，双层大芯板，防滑饰面，6000*3000*300m</t>
    <phoneticPr fontId="8" type="noConversion"/>
  </si>
  <si>
    <t>搭建*2，拆除*1，6人，3天</t>
    <phoneticPr fontId="8" type="noConversion"/>
  </si>
  <si>
    <t>搭建*2，活动*！拆除*1，技术人员4人，4天</t>
    <phoneticPr fontId="8" type="noConversion"/>
  </si>
  <si>
    <t>最终优惠：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</si>
</sst>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￥-804]#,##0.00"/>
  </numFmts>
  <fonts count="14">
    <font>
      <sz val="11"/>
      <color theme="1"/>
      <name val="宋体"/>
      <charset val="134"/>
      <scheme val="minor"/>
    </font>
    <font>
      <sz val="9"/>
      <color theme="1"/>
      <name val="微软雅黑 Light"/>
      <family val="2"/>
      <charset val="134"/>
    </font>
    <font>
      <sz val="11"/>
      <name val="微软雅黑 Light"/>
      <family val="2"/>
      <charset val="134"/>
    </font>
    <font>
      <sz val="9"/>
      <color theme="0"/>
      <name val="微软雅黑 Light"/>
      <family val="2"/>
      <charset val="134"/>
    </font>
    <font>
      <sz val="10"/>
      <name val="微软雅黑 Light"/>
      <family val="2"/>
      <charset val="134"/>
    </font>
    <font>
      <sz val="9"/>
      <name val="微软雅黑 Light"/>
      <family val="2"/>
      <charset val="134"/>
    </font>
    <font>
      <sz val="10"/>
      <color theme="0"/>
      <name val="微软雅黑 Light"/>
      <family val="2"/>
      <charset val="134"/>
    </font>
    <font>
      <sz val="10"/>
      <name val="Geneva"/>
      <family val="2"/>
    </font>
    <font>
      <sz val="9"/>
      <name val="宋体"/>
      <family val="3"/>
      <charset val="134"/>
      <scheme val="minor"/>
    </font>
    <font>
      <sz val="9"/>
      <name val="微软雅黑 Light"/>
      <family val="2"/>
      <charset val="134"/>
    </font>
    <font>
      <sz val="9"/>
      <color theme="1"/>
      <name val="微软雅黑 Light"/>
      <family val="2"/>
      <charset val="134"/>
    </font>
    <font>
      <sz val="9"/>
      <color theme="0"/>
      <name val="微软雅黑 Light"/>
      <family val="2"/>
      <charset val="134"/>
    </font>
    <font>
      <b/>
      <sz val="10"/>
      <color theme="0"/>
      <name val="微软雅黑 Light"/>
      <family val="2"/>
      <charset val="134"/>
    </font>
    <font>
      <b/>
      <sz val="9"/>
      <color theme="1"/>
      <name val="微软雅黑 Light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176" fontId="7" fillId="0" borderId="0"/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4" xfId="1" applyNumberFormat="1" applyFont="1" applyFill="1" applyBorder="1" applyAlignment="1">
      <alignment horizontal="center" vertical="center" wrapText="1"/>
    </xf>
    <xf numFmtId="176" fontId="3" fillId="3" borderId="4" xfId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5" fillId="0" borderId="4" xfId="1" applyNumberFormat="1" applyFont="1" applyBorder="1" applyAlignment="1">
      <alignment horizontal="center" vertical="center" wrapText="1"/>
    </xf>
    <xf numFmtId="176" fontId="5" fillId="0" borderId="4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176" fontId="5" fillId="0" borderId="4" xfId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176" fontId="5" fillId="2" borderId="4" xfId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176" fontId="9" fillId="0" borderId="4" xfId="1" applyFont="1" applyFill="1" applyBorder="1" applyAlignment="1">
      <alignment horizontal="center" vertical="center" wrapText="1"/>
    </xf>
    <xf numFmtId="176" fontId="9" fillId="2" borderId="4" xfId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176" fontId="9" fillId="0" borderId="4" xfId="1" applyFont="1" applyBorder="1" applyAlignment="1">
      <alignment horizontal="center" vertical="center" wrapText="1"/>
    </xf>
    <xf numFmtId="176" fontId="11" fillId="3" borderId="4" xfId="1" applyFont="1" applyFill="1" applyBorder="1" applyAlignment="1">
      <alignment horizontal="center" vertical="center" wrapText="1"/>
    </xf>
    <xf numFmtId="40" fontId="3" fillId="3" borderId="4" xfId="1" applyNumberFormat="1" applyFont="1" applyFill="1" applyBorder="1" applyAlignment="1">
      <alignment horizontal="center" vertical="center" wrapText="1"/>
    </xf>
    <xf numFmtId="40" fontId="5" fillId="0" borderId="4" xfId="1" applyNumberFormat="1" applyFont="1" applyBorder="1" applyAlignment="1">
      <alignment horizontal="right" vertical="center" wrapText="1"/>
    </xf>
    <xf numFmtId="40" fontId="5" fillId="0" borderId="4" xfId="1" applyNumberFormat="1" applyFont="1" applyFill="1" applyBorder="1" applyAlignment="1">
      <alignment horizontal="right" vertical="center" wrapText="1"/>
    </xf>
    <xf numFmtId="40" fontId="1" fillId="0" borderId="4" xfId="0" applyNumberFormat="1" applyFont="1" applyBorder="1" applyAlignment="1">
      <alignment horizontal="right" vertical="center"/>
    </xf>
    <xf numFmtId="40" fontId="1" fillId="0" borderId="0" xfId="0" applyNumberFormat="1" applyFont="1" applyAlignment="1">
      <alignment horizontal="right" vertical="center"/>
    </xf>
    <xf numFmtId="40" fontId="4" fillId="4" borderId="3" xfId="1" applyNumberFormat="1" applyFont="1" applyFill="1" applyBorder="1" applyAlignment="1">
      <alignment horizontal="right" vertical="center" wrapText="1"/>
    </xf>
    <xf numFmtId="40" fontId="5" fillId="5" borderId="3" xfId="1" applyNumberFormat="1" applyFont="1" applyFill="1" applyBorder="1" applyAlignment="1">
      <alignment vertical="center" wrapText="1"/>
    </xf>
    <xf numFmtId="40" fontId="4" fillId="4" borderId="3" xfId="1" applyNumberFormat="1" applyFont="1" applyFill="1" applyBorder="1" applyAlignment="1">
      <alignment vertical="center" wrapText="1"/>
    </xf>
    <xf numFmtId="40" fontId="1" fillId="5" borderId="4" xfId="0" applyNumberFormat="1" applyFont="1" applyFill="1" applyBorder="1" applyAlignment="1">
      <alignment vertical="center"/>
    </xf>
    <xf numFmtId="40" fontId="6" fillId="3" borderId="4" xfId="0" applyNumberFormat="1" applyFont="1" applyFill="1" applyBorder="1" applyAlignment="1">
      <alignment horizontal="right" vertical="center"/>
    </xf>
    <xf numFmtId="40" fontId="12" fillId="3" borderId="4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76" fontId="4" fillId="4" borderId="1" xfId="1" applyFont="1" applyFill="1" applyBorder="1" applyAlignment="1">
      <alignment horizontal="left" vertical="center" wrapText="1"/>
    </xf>
    <xf numFmtId="176" fontId="4" fillId="4" borderId="2" xfId="1" applyFont="1" applyFill="1" applyBorder="1" applyAlignment="1">
      <alignment horizontal="left" vertical="center" wrapText="1"/>
    </xf>
    <xf numFmtId="176" fontId="5" fillId="5" borderId="1" xfId="1" applyFont="1" applyFill="1" applyBorder="1" applyAlignment="1">
      <alignment horizontal="left" vertical="center" wrapText="1"/>
    </xf>
    <xf numFmtId="176" fontId="5" fillId="5" borderId="2" xfId="1" applyFont="1" applyFill="1" applyBorder="1" applyAlignment="1">
      <alignment horizontal="left" vertical="center" wrapText="1"/>
    </xf>
    <xf numFmtId="176" fontId="5" fillId="5" borderId="3" xfId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right" vertical="center"/>
    </xf>
    <xf numFmtId="0" fontId="6" fillId="3" borderId="2" xfId="0" applyNumberFormat="1" applyFont="1" applyFill="1" applyBorder="1" applyAlignment="1">
      <alignment horizontal="right" vertical="center"/>
    </xf>
    <xf numFmtId="0" fontId="6" fillId="3" borderId="3" xfId="0" applyNumberFormat="1" applyFont="1" applyFill="1" applyBorder="1" applyAlignment="1">
      <alignment horizontal="right" vertical="center"/>
    </xf>
    <xf numFmtId="0" fontId="12" fillId="3" borderId="1" xfId="0" applyNumberFormat="1" applyFont="1" applyFill="1" applyBorder="1" applyAlignment="1">
      <alignment horizontal="right" vertical="center"/>
    </xf>
    <xf numFmtId="0" fontId="12" fillId="3" borderId="2" xfId="0" applyNumberFormat="1" applyFont="1" applyFill="1" applyBorder="1" applyAlignment="1">
      <alignment horizontal="right" vertical="center"/>
    </xf>
    <xf numFmtId="0" fontId="12" fillId="3" borderId="3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</cellXfs>
  <cellStyles count="2">
    <cellStyle name="常规" xfId="0" builtinId="0"/>
    <cellStyle name="样式 1" xfId="1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view="pageBreakPreview" topLeftCell="A22" zoomScale="90" zoomScaleNormal="170" zoomScaleSheetLayoutView="90" workbookViewId="0">
      <selection activeCell="C39" sqref="C39"/>
    </sheetView>
  </sheetViews>
  <sheetFormatPr defaultColWidth="12" defaultRowHeight="13.2"/>
  <cols>
    <col min="1" max="1" width="4" style="2" customWidth="1"/>
    <col min="2" max="2" width="18.109375" style="3" customWidth="1"/>
    <col min="3" max="3" width="53.77734375" style="3" customWidth="1"/>
    <col min="4" max="6" width="4.77734375" style="3" customWidth="1"/>
    <col min="7" max="7" width="10.109375" style="28" customWidth="1"/>
    <col min="8" max="8" width="16.109375" style="28" customWidth="1"/>
    <col min="9" max="16384" width="12" style="3"/>
  </cols>
  <sheetData>
    <row r="1" spans="1:8" ht="18" customHeight="1">
      <c r="A1" s="36" t="s">
        <v>0</v>
      </c>
      <c r="B1" s="37"/>
      <c r="C1" s="37"/>
      <c r="D1" s="37"/>
      <c r="E1" s="37"/>
      <c r="F1" s="37"/>
      <c r="G1" s="37"/>
      <c r="H1" s="38"/>
    </row>
    <row r="2" spans="1:8" ht="18" customHeigh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23" t="s">
        <v>103</v>
      </c>
      <c r="G2" s="24" t="s">
        <v>6</v>
      </c>
      <c r="H2" s="24" t="s">
        <v>7</v>
      </c>
    </row>
    <row r="3" spans="1:8" ht="18" customHeight="1">
      <c r="A3" s="39" t="s">
        <v>8</v>
      </c>
      <c r="B3" s="40"/>
      <c r="C3" s="40"/>
      <c r="D3" s="40"/>
      <c r="E3" s="40"/>
      <c r="F3" s="40"/>
      <c r="G3" s="40"/>
      <c r="H3" s="29">
        <f>SUM(H5:H51)</f>
        <v>95225</v>
      </c>
    </row>
    <row r="4" spans="1:8" s="1" customFormat="1" ht="18" customHeight="1">
      <c r="A4" s="41" t="s">
        <v>9</v>
      </c>
      <c r="B4" s="42"/>
      <c r="C4" s="42"/>
      <c r="D4" s="42"/>
      <c r="E4" s="42"/>
      <c r="F4" s="42"/>
      <c r="G4" s="42"/>
      <c r="H4" s="43"/>
    </row>
    <row r="5" spans="1:8" s="1" customFormat="1" ht="18" customHeight="1">
      <c r="A5" s="7">
        <v>1</v>
      </c>
      <c r="B5" s="8" t="s">
        <v>10</v>
      </c>
      <c r="C5" s="8" t="s">
        <v>125</v>
      </c>
      <c r="D5" s="9">
        <v>18</v>
      </c>
      <c r="E5" s="8" t="s">
        <v>11</v>
      </c>
      <c r="F5" s="9">
        <v>1</v>
      </c>
      <c r="G5" s="25">
        <v>650</v>
      </c>
      <c r="H5" s="25">
        <f>D5*G5</f>
        <v>11700</v>
      </c>
    </row>
    <row r="6" spans="1:8" s="1" customFormat="1" ht="18" customHeight="1">
      <c r="A6" s="7">
        <v>2</v>
      </c>
      <c r="B6" s="8" t="s">
        <v>12</v>
      </c>
      <c r="C6" s="22" t="s">
        <v>88</v>
      </c>
      <c r="D6" s="9">
        <v>18</v>
      </c>
      <c r="E6" s="8" t="s">
        <v>11</v>
      </c>
      <c r="F6" s="9">
        <v>1</v>
      </c>
      <c r="G6" s="25">
        <v>260</v>
      </c>
      <c r="H6" s="25">
        <f t="shared" ref="H6" si="0">D6*G6</f>
        <v>4680</v>
      </c>
    </row>
    <row r="7" spans="1:8" s="1" customFormat="1" ht="18" customHeight="1">
      <c r="A7" s="7">
        <v>3</v>
      </c>
      <c r="B7" s="22" t="s">
        <v>86</v>
      </c>
      <c r="C7" s="22" t="s">
        <v>108</v>
      </c>
      <c r="D7" s="9">
        <v>1</v>
      </c>
      <c r="E7" s="22" t="s">
        <v>87</v>
      </c>
      <c r="F7" s="9">
        <v>1</v>
      </c>
      <c r="G7" s="25">
        <v>500</v>
      </c>
      <c r="H7" s="25">
        <f t="shared" ref="H7" si="1">D7*G7</f>
        <v>500</v>
      </c>
    </row>
    <row r="8" spans="1:8" ht="18" customHeight="1">
      <c r="A8" s="41" t="s">
        <v>13</v>
      </c>
      <c r="B8" s="42"/>
      <c r="C8" s="42"/>
      <c r="D8" s="42"/>
      <c r="E8" s="42"/>
      <c r="F8" s="42"/>
      <c r="G8" s="42"/>
      <c r="H8" s="43"/>
    </row>
    <row r="9" spans="1:8" ht="18" customHeight="1">
      <c r="A9" s="10">
        <v>1</v>
      </c>
      <c r="B9" s="11" t="s">
        <v>14</v>
      </c>
      <c r="C9" s="18" t="s">
        <v>105</v>
      </c>
      <c r="D9" s="12">
        <v>12</v>
      </c>
      <c r="E9" s="11" t="s">
        <v>11</v>
      </c>
      <c r="F9" s="9">
        <v>1</v>
      </c>
      <c r="G9" s="26">
        <v>65</v>
      </c>
      <c r="H9" s="26">
        <f>D9*F9*G9</f>
        <v>780</v>
      </c>
    </row>
    <row r="10" spans="1:8" ht="18" customHeight="1">
      <c r="A10" s="10">
        <v>2</v>
      </c>
      <c r="B10" s="18" t="s">
        <v>73</v>
      </c>
      <c r="C10" s="18" t="s">
        <v>74</v>
      </c>
      <c r="D10" s="12">
        <v>48</v>
      </c>
      <c r="E10" s="11" t="s">
        <v>11</v>
      </c>
      <c r="F10" s="9">
        <v>1</v>
      </c>
      <c r="G10" s="26">
        <v>80</v>
      </c>
      <c r="H10" s="26">
        <f t="shared" ref="H10:H14" si="2">D10*F10*G10</f>
        <v>3840</v>
      </c>
    </row>
    <row r="11" spans="1:8" ht="18" customHeight="1">
      <c r="A11" s="10">
        <v>3</v>
      </c>
      <c r="B11" s="11" t="s">
        <v>15</v>
      </c>
      <c r="C11" s="11"/>
      <c r="D11" s="12">
        <v>8</v>
      </c>
      <c r="E11" s="11" t="s">
        <v>16</v>
      </c>
      <c r="F11" s="9">
        <v>4</v>
      </c>
      <c r="G11" s="26">
        <v>20</v>
      </c>
      <c r="H11" s="26">
        <f t="shared" si="2"/>
        <v>640</v>
      </c>
    </row>
    <row r="12" spans="1:8" ht="18" customHeight="1">
      <c r="A12" s="10">
        <v>4</v>
      </c>
      <c r="B12" s="11" t="s">
        <v>17</v>
      </c>
      <c r="C12" s="18" t="s">
        <v>92</v>
      </c>
      <c r="D12" s="12">
        <v>1</v>
      </c>
      <c r="E12" s="11" t="s">
        <v>18</v>
      </c>
      <c r="F12" s="9">
        <v>1</v>
      </c>
      <c r="G12" s="26">
        <v>650</v>
      </c>
      <c r="H12" s="26">
        <f t="shared" si="2"/>
        <v>650</v>
      </c>
    </row>
    <row r="13" spans="1:8" ht="18" customHeight="1">
      <c r="A13" s="13">
        <v>5</v>
      </c>
      <c r="B13" s="11" t="s">
        <v>19</v>
      </c>
      <c r="C13" s="18" t="s">
        <v>93</v>
      </c>
      <c r="D13" s="12">
        <v>4</v>
      </c>
      <c r="E13" s="11" t="s">
        <v>20</v>
      </c>
      <c r="F13" s="9">
        <v>1</v>
      </c>
      <c r="G13" s="26">
        <v>300</v>
      </c>
      <c r="H13" s="26">
        <f t="shared" si="2"/>
        <v>1200</v>
      </c>
    </row>
    <row r="14" spans="1:8" ht="18" customHeight="1">
      <c r="A14" s="13">
        <v>6</v>
      </c>
      <c r="B14" s="18" t="s">
        <v>77</v>
      </c>
      <c r="C14" s="18" t="s">
        <v>78</v>
      </c>
      <c r="D14" s="12">
        <v>8</v>
      </c>
      <c r="E14" s="11" t="s">
        <v>20</v>
      </c>
      <c r="F14" s="9">
        <v>1</v>
      </c>
      <c r="G14" s="26">
        <v>100</v>
      </c>
      <c r="H14" s="26">
        <f t="shared" si="2"/>
        <v>800</v>
      </c>
    </row>
    <row r="15" spans="1:8" ht="18" customHeight="1">
      <c r="A15" s="41" t="s">
        <v>21</v>
      </c>
      <c r="B15" s="42"/>
      <c r="C15" s="42"/>
      <c r="D15" s="42"/>
      <c r="E15" s="42"/>
      <c r="F15" s="42"/>
      <c r="G15" s="42"/>
      <c r="H15" s="30"/>
    </row>
    <row r="16" spans="1:8" ht="18" customHeight="1">
      <c r="A16" s="10">
        <v>1</v>
      </c>
      <c r="B16" s="14" t="s">
        <v>22</v>
      </c>
      <c r="C16" s="18" t="s">
        <v>106</v>
      </c>
      <c r="D16" s="12">
        <v>15</v>
      </c>
      <c r="E16" s="11" t="s">
        <v>11</v>
      </c>
      <c r="F16" s="9">
        <v>1</v>
      </c>
      <c r="G16" s="26">
        <v>65</v>
      </c>
      <c r="H16" s="26">
        <f>D16*F16*G16</f>
        <v>975</v>
      </c>
    </row>
    <row r="17" spans="1:8" ht="18" customHeight="1">
      <c r="A17" s="10">
        <v>2</v>
      </c>
      <c r="B17" s="19" t="s">
        <v>75</v>
      </c>
      <c r="C17" s="18" t="s">
        <v>76</v>
      </c>
      <c r="D17" s="12">
        <v>30</v>
      </c>
      <c r="E17" s="11" t="s">
        <v>11</v>
      </c>
      <c r="F17" s="9">
        <v>1</v>
      </c>
      <c r="G17" s="26">
        <v>80</v>
      </c>
      <c r="H17" s="26">
        <f t="shared" ref="H17:H30" si="3">D17*F17*G17</f>
        <v>2400</v>
      </c>
    </row>
    <row r="18" spans="1:8" ht="18" customHeight="1">
      <c r="A18" s="10">
        <v>3</v>
      </c>
      <c r="B18" s="11" t="s">
        <v>15</v>
      </c>
      <c r="C18" s="11"/>
      <c r="D18" s="12">
        <v>5</v>
      </c>
      <c r="E18" s="11" t="s">
        <v>16</v>
      </c>
      <c r="F18" s="9">
        <v>4</v>
      </c>
      <c r="G18" s="26">
        <v>20</v>
      </c>
      <c r="H18" s="26">
        <f t="shared" si="3"/>
        <v>400</v>
      </c>
    </row>
    <row r="19" spans="1:8" ht="18" customHeight="1">
      <c r="A19" s="10">
        <v>4</v>
      </c>
      <c r="B19" s="14" t="s">
        <v>114</v>
      </c>
      <c r="C19" s="11" t="s">
        <v>116</v>
      </c>
      <c r="D19" s="12">
        <v>15</v>
      </c>
      <c r="E19" s="11" t="s">
        <v>11</v>
      </c>
      <c r="F19" s="9">
        <v>1</v>
      </c>
      <c r="G19" s="26">
        <v>120</v>
      </c>
      <c r="H19" s="26">
        <f>D19*F19*G19</f>
        <v>1800</v>
      </c>
    </row>
    <row r="20" spans="1:8" ht="18" customHeight="1">
      <c r="A20" s="10">
        <v>5</v>
      </c>
      <c r="B20" s="14" t="s">
        <v>115</v>
      </c>
      <c r="C20" s="18" t="s">
        <v>76</v>
      </c>
      <c r="D20" s="12">
        <v>30</v>
      </c>
      <c r="E20" s="11" t="s">
        <v>11</v>
      </c>
      <c r="F20" s="9">
        <v>1</v>
      </c>
      <c r="G20" s="26">
        <v>80</v>
      </c>
      <c r="H20" s="26">
        <f t="shared" ref="H20:H21" si="4">D20*F20*G20</f>
        <v>2400</v>
      </c>
    </row>
    <row r="21" spans="1:8" ht="18" customHeight="1">
      <c r="A21" s="10">
        <v>6</v>
      </c>
      <c r="B21" s="11" t="s">
        <v>15</v>
      </c>
      <c r="C21" s="11"/>
      <c r="D21" s="12">
        <v>5</v>
      </c>
      <c r="E21" s="11" t="s">
        <v>16</v>
      </c>
      <c r="F21" s="9">
        <v>4</v>
      </c>
      <c r="G21" s="26">
        <v>20</v>
      </c>
      <c r="H21" s="26">
        <f t="shared" si="4"/>
        <v>400</v>
      </c>
    </row>
    <row r="22" spans="1:8" ht="18" customHeight="1">
      <c r="A22" s="10">
        <v>7</v>
      </c>
      <c r="B22" s="14" t="s">
        <v>23</v>
      </c>
      <c r="C22" s="18" t="s">
        <v>107</v>
      </c>
      <c r="D22" s="12">
        <v>12</v>
      </c>
      <c r="E22" s="11" t="s">
        <v>24</v>
      </c>
      <c r="F22" s="9">
        <v>1</v>
      </c>
      <c r="G22" s="26">
        <v>500</v>
      </c>
      <c r="H22" s="26">
        <f t="shared" si="3"/>
        <v>6000</v>
      </c>
    </row>
    <row r="23" spans="1:8" ht="18" customHeight="1">
      <c r="A23" s="10">
        <v>8</v>
      </c>
      <c r="B23" s="14" t="s">
        <v>117</v>
      </c>
      <c r="C23" s="11" t="s">
        <v>120</v>
      </c>
      <c r="D23" s="12">
        <v>1</v>
      </c>
      <c r="E23" s="11" t="s">
        <v>118</v>
      </c>
      <c r="F23" s="9">
        <v>1</v>
      </c>
      <c r="G23" s="26">
        <v>3500</v>
      </c>
      <c r="H23" s="26">
        <f t="shared" ref="H23" si="5">D23*F23*G23</f>
        <v>3500</v>
      </c>
    </row>
    <row r="24" spans="1:8" ht="18" customHeight="1">
      <c r="A24" s="10">
        <v>9</v>
      </c>
      <c r="B24" s="14" t="s">
        <v>25</v>
      </c>
      <c r="C24" s="11" t="s">
        <v>26</v>
      </c>
      <c r="D24" s="12">
        <v>60</v>
      </c>
      <c r="E24" s="11" t="s">
        <v>27</v>
      </c>
      <c r="F24" s="9">
        <v>4</v>
      </c>
      <c r="G24" s="26">
        <v>10</v>
      </c>
      <c r="H24" s="26">
        <f t="shared" si="3"/>
        <v>2400</v>
      </c>
    </row>
    <row r="25" spans="1:8" ht="18" customHeight="1">
      <c r="A25" s="10">
        <v>10</v>
      </c>
      <c r="B25" s="14" t="s">
        <v>28</v>
      </c>
      <c r="C25" s="18" t="s">
        <v>79</v>
      </c>
      <c r="D25" s="12">
        <v>1</v>
      </c>
      <c r="E25" s="11" t="s">
        <v>20</v>
      </c>
      <c r="F25" s="9">
        <v>1</v>
      </c>
      <c r="G25" s="26">
        <v>300</v>
      </c>
      <c r="H25" s="26">
        <f t="shared" si="3"/>
        <v>300</v>
      </c>
    </row>
    <row r="26" spans="1:8" ht="18" customHeight="1">
      <c r="A26" s="10">
        <v>11</v>
      </c>
      <c r="B26" s="19" t="s">
        <v>85</v>
      </c>
      <c r="C26" s="18" t="s">
        <v>94</v>
      </c>
      <c r="D26" s="12">
        <v>2</v>
      </c>
      <c r="E26" s="11" t="s">
        <v>20</v>
      </c>
      <c r="F26" s="9">
        <v>1</v>
      </c>
      <c r="G26" s="26">
        <v>1000</v>
      </c>
      <c r="H26" s="26">
        <f t="shared" si="3"/>
        <v>2000</v>
      </c>
    </row>
    <row r="27" spans="1:8" ht="18" customHeight="1">
      <c r="A27" s="10">
        <v>12</v>
      </c>
      <c r="B27" s="14" t="s">
        <v>109</v>
      </c>
      <c r="C27" s="11" t="s">
        <v>110</v>
      </c>
      <c r="D27" s="12">
        <v>3</v>
      </c>
      <c r="E27" s="11" t="s">
        <v>20</v>
      </c>
      <c r="F27" s="9">
        <v>1</v>
      </c>
      <c r="G27" s="26">
        <v>200</v>
      </c>
      <c r="H27" s="26">
        <f t="shared" si="3"/>
        <v>600</v>
      </c>
    </row>
    <row r="28" spans="1:8" ht="18" customHeight="1">
      <c r="A28" s="10">
        <v>13</v>
      </c>
      <c r="B28" s="14" t="s">
        <v>111</v>
      </c>
      <c r="C28" s="11" t="s">
        <v>112</v>
      </c>
      <c r="D28" s="12">
        <v>6</v>
      </c>
      <c r="E28" s="11" t="s">
        <v>20</v>
      </c>
      <c r="F28" s="9">
        <v>1</v>
      </c>
      <c r="G28" s="26">
        <v>50</v>
      </c>
      <c r="H28" s="26">
        <f t="shared" ref="H28" si="6">D28*F28*G28</f>
        <v>300</v>
      </c>
    </row>
    <row r="29" spans="1:8" ht="18" customHeight="1">
      <c r="A29" s="10">
        <v>14</v>
      </c>
      <c r="B29" s="14" t="s">
        <v>29</v>
      </c>
      <c r="C29" s="11" t="s">
        <v>30</v>
      </c>
      <c r="D29" s="12">
        <v>1</v>
      </c>
      <c r="E29" s="11" t="s">
        <v>20</v>
      </c>
      <c r="F29" s="9">
        <v>4</v>
      </c>
      <c r="G29" s="26">
        <v>2500</v>
      </c>
      <c r="H29" s="26">
        <f t="shared" si="3"/>
        <v>10000</v>
      </c>
    </row>
    <row r="30" spans="1:8" ht="18" customHeight="1">
      <c r="A30" s="10">
        <v>15</v>
      </c>
      <c r="B30" s="14" t="s">
        <v>31</v>
      </c>
      <c r="C30" s="11" t="s">
        <v>32</v>
      </c>
      <c r="D30" s="12">
        <v>1</v>
      </c>
      <c r="E30" s="11" t="s">
        <v>20</v>
      </c>
      <c r="F30" s="9">
        <v>4</v>
      </c>
      <c r="G30" s="26">
        <v>2000</v>
      </c>
      <c r="H30" s="26">
        <f t="shared" si="3"/>
        <v>8000</v>
      </c>
    </row>
    <row r="31" spans="1:8" ht="18" customHeight="1">
      <c r="A31" s="41" t="s">
        <v>33</v>
      </c>
      <c r="B31" s="42"/>
      <c r="C31" s="42"/>
      <c r="D31" s="42"/>
      <c r="E31" s="42"/>
      <c r="F31" s="42"/>
      <c r="G31" s="42"/>
      <c r="H31" s="30"/>
    </row>
    <row r="32" spans="1:8" ht="18" customHeight="1">
      <c r="A32" s="15">
        <v>1</v>
      </c>
      <c r="B32" s="14" t="s">
        <v>34</v>
      </c>
      <c r="C32" s="16" t="s">
        <v>35</v>
      </c>
      <c r="D32" s="16">
        <v>3</v>
      </c>
      <c r="E32" s="16" t="s">
        <v>20</v>
      </c>
      <c r="F32" s="9">
        <v>1</v>
      </c>
      <c r="G32" s="27">
        <v>120</v>
      </c>
      <c r="H32" s="26">
        <f t="shared" ref="H32:H33" si="7">D32*G32</f>
        <v>360</v>
      </c>
    </row>
    <row r="33" spans="1:8" ht="18" customHeight="1">
      <c r="A33" s="17">
        <v>2</v>
      </c>
      <c r="B33" s="16" t="s">
        <v>36</v>
      </c>
      <c r="C33" s="16" t="s">
        <v>37</v>
      </c>
      <c r="D33" s="16">
        <v>20</v>
      </c>
      <c r="E33" s="16" t="s">
        <v>38</v>
      </c>
      <c r="F33" s="9">
        <v>1</v>
      </c>
      <c r="G33" s="27">
        <v>30</v>
      </c>
      <c r="H33" s="26">
        <f t="shared" si="7"/>
        <v>600</v>
      </c>
    </row>
    <row r="34" spans="1:8" ht="18" customHeight="1">
      <c r="A34" s="41" t="s">
        <v>39</v>
      </c>
      <c r="B34" s="42"/>
      <c r="C34" s="42"/>
      <c r="D34" s="42"/>
      <c r="E34" s="42"/>
      <c r="F34" s="42"/>
      <c r="G34" s="42"/>
      <c r="H34" s="30"/>
    </row>
    <row r="35" spans="1:8" ht="18" customHeight="1">
      <c r="A35" s="17">
        <v>1</v>
      </c>
      <c r="B35" s="16" t="s">
        <v>40</v>
      </c>
      <c r="C35" s="16" t="s">
        <v>41</v>
      </c>
      <c r="D35" s="16">
        <v>2</v>
      </c>
      <c r="E35" s="16" t="s">
        <v>42</v>
      </c>
      <c r="F35" s="9">
        <v>1</v>
      </c>
      <c r="G35" s="27">
        <v>120</v>
      </c>
      <c r="H35" s="26">
        <f t="shared" ref="H35:H36" si="8">D35*F35*G35</f>
        <v>240</v>
      </c>
    </row>
    <row r="36" spans="1:8" ht="18" customHeight="1">
      <c r="A36" s="17">
        <v>2</v>
      </c>
      <c r="B36" s="16" t="s">
        <v>43</v>
      </c>
      <c r="C36" s="16" t="s">
        <v>44</v>
      </c>
      <c r="D36" s="16">
        <v>2</v>
      </c>
      <c r="E36" s="16" t="s">
        <v>45</v>
      </c>
      <c r="F36" s="9">
        <v>4</v>
      </c>
      <c r="G36" s="27">
        <v>120</v>
      </c>
      <c r="H36" s="26">
        <f t="shared" si="8"/>
        <v>960</v>
      </c>
    </row>
    <row r="37" spans="1:8" ht="18" customHeight="1">
      <c r="A37" s="17">
        <v>3</v>
      </c>
      <c r="B37" s="21" t="s">
        <v>90</v>
      </c>
      <c r="C37" s="21" t="s">
        <v>91</v>
      </c>
      <c r="D37" s="16">
        <v>2</v>
      </c>
      <c r="E37" s="16" t="s">
        <v>45</v>
      </c>
      <c r="F37" s="9">
        <v>1</v>
      </c>
      <c r="G37" s="27">
        <v>100</v>
      </c>
      <c r="H37" s="26">
        <f>D37*F37*G37</f>
        <v>200</v>
      </c>
    </row>
    <row r="38" spans="1:8" ht="18" customHeight="1">
      <c r="A38" s="41" t="s">
        <v>89</v>
      </c>
      <c r="B38" s="42"/>
      <c r="C38" s="42"/>
      <c r="D38" s="42"/>
      <c r="E38" s="42"/>
      <c r="F38" s="42"/>
      <c r="G38" s="42"/>
      <c r="H38" s="30"/>
    </row>
    <row r="39" spans="1:8" ht="18" customHeight="1">
      <c r="A39" s="17">
        <v>1</v>
      </c>
      <c r="B39" s="16" t="s">
        <v>19</v>
      </c>
      <c r="C39" s="18" t="s">
        <v>93</v>
      </c>
      <c r="D39" s="16">
        <v>2</v>
      </c>
      <c r="E39" s="16" t="s">
        <v>20</v>
      </c>
      <c r="F39" s="9">
        <v>1</v>
      </c>
      <c r="G39" s="27">
        <v>300</v>
      </c>
      <c r="H39" s="26">
        <f>D39*G39</f>
        <v>600</v>
      </c>
    </row>
    <row r="40" spans="1:8" ht="18" customHeight="1">
      <c r="A40" s="13">
        <v>2</v>
      </c>
      <c r="B40" s="18" t="s">
        <v>77</v>
      </c>
      <c r="C40" s="18" t="s">
        <v>78</v>
      </c>
      <c r="D40" s="12">
        <v>8</v>
      </c>
      <c r="E40" s="11" t="s">
        <v>20</v>
      </c>
      <c r="F40" s="9">
        <v>1</v>
      </c>
      <c r="G40" s="26">
        <v>100</v>
      </c>
      <c r="H40" s="26">
        <f t="shared" ref="H40" si="9">D40*G40</f>
        <v>800</v>
      </c>
    </row>
    <row r="41" spans="1:8" ht="34.200000000000003" customHeight="1">
      <c r="A41" s="17">
        <v>3</v>
      </c>
      <c r="B41" s="16" t="s">
        <v>46</v>
      </c>
      <c r="C41" s="20" t="s">
        <v>80</v>
      </c>
      <c r="D41" s="16">
        <v>1</v>
      </c>
      <c r="E41" s="16" t="s">
        <v>20</v>
      </c>
      <c r="F41" s="9">
        <v>1</v>
      </c>
      <c r="G41" s="27">
        <v>1200</v>
      </c>
      <c r="H41" s="26">
        <f>D41*G41</f>
        <v>1200</v>
      </c>
    </row>
    <row r="42" spans="1:8" ht="18" customHeight="1">
      <c r="A42" s="17">
        <v>4</v>
      </c>
      <c r="B42" s="16" t="s">
        <v>47</v>
      </c>
      <c r="C42" s="21" t="s">
        <v>95</v>
      </c>
      <c r="D42" s="16">
        <v>8</v>
      </c>
      <c r="E42" s="16" t="s">
        <v>20</v>
      </c>
      <c r="F42" s="9">
        <v>1</v>
      </c>
      <c r="G42" s="27">
        <v>300</v>
      </c>
      <c r="H42" s="26">
        <f>D42*G42</f>
        <v>2400</v>
      </c>
    </row>
    <row r="43" spans="1:8" ht="18" customHeight="1">
      <c r="A43" s="17">
        <v>5</v>
      </c>
      <c r="B43" s="21" t="s">
        <v>81</v>
      </c>
      <c r="C43" s="21" t="s">
        <v>96</v>
      </c>
      <c r="D43" s="16">
        <v>8</v>
      </c>
      <c r="E43" s="16" t="s">
        <v>20</v>
      </c>
      <c r="F43" s="9">
        <v>1</v>
      </c>
      <c r="G43" s="27">
        <v>450</v>
      </c>
      <c r="H43" s="26">
        <f>D43*G43</f>
        <v>3600</v>
      </c>
    </row>
    <row r="44" spans="1:8" ht="18" customHeight="1">
      <c r="A44" s="17">
        <v>6</v>
      </c>
      <c r="B44" s="16" t="s">
        <v>48</v>
      </c>
      <c r="C44" s="21" t="s">
        <v>83</v>
      </c>
      <c r="D44" s="16">
        <v>20</v>
      </c>
      <c r="E44" s="16" t="s">
        <v>20</v>
      </c>
      <c r="F44" s="9">
        <v>1</v>
      </c>
      <c r="G44" s="27">
        <v>200</v>
      </c>
      <c r="H44" s="26">
        <f>D44*G44</f>
        <v>4000</v>
      </c>
    </row>
    <row r="45" spans="1:8" ht="18" customHeight="1">
      <c r="A45" s="17">
        <v>7</v>
      </c>
      <c r="B45" s="21" t="s">
        <v>82</v>
      </c>
      <c r="C45" s="21" t="s">
        <v>84</v>
      </c>
      <c r="D45" s="16">
        <v>40</v>
      </c>
      <c r="E45" s="16" t="s">
        <v>20</v>
      </c>
      <c r="F45" s="9">
        <v>1</v>
      </c>
      <c r="G45" s="27">
        <v>120</v>
      </c>
      <c r="H45" s="26">
        <f>D45*G45</f>
        <v>4800</v>
      </c>
    </row>
    <row r="46" spans="1:8" ht="18" customHeight="1">
      <c r="A46" s="41" t="s">
        <v>49</v>
      </c>
      <c r="B46" s="42"/>
      <c r="C46" s="42"/>
      <c r="D46" s="42"/>
      <c r="E46" s="42"/>
      <c r="F46" s="42"/>
      <c r="G46" s="42"/>
      <c r="H46" s="30"/>
    </row>
    <row r="47" spans="1:8" ht="18" customHeight="1">
      <c r="A47" s="17">
        <v>1</v>
      </c>
      <c r="B47" s="16" t="s">
        <v>50</v>
      </c>
      <c r="C47" s="16" t="s">
        <v>51</v>
      </c>
      <c r="D47" s="16">
        <v>200</v>
      </c>
      <c r="E47" s="16" t="s">
        <v>52</v>
      </c>
      <c r="F47" s="9">
        <v>1</v>
      </c>
      <c r="G47" s="27">
        <v>15</v>
      </c>
      <c r="H47" s="26">
        <f>D47*G47</f>
        <v>3000</v>
      </c>
    </row>
    <row r="48" spans="1:8" ht="18" customHeight="1">
      <c r="A48" s="17">
        <v>2</v>
      </c>
      <c r="B48" s="16" t="s">
        <v>53</v>
      </c>
      <c r="C48" s="16" t="s">
        <v>54</v>
      </c>
      <c r="D48" s="16">
        <v>50</v>
      </c>
      <c r="E48" s="16" t="s">
        <v>38</v>
      </c>
      <c r="F48" s="9">
        <v>1</v>
      </c>
      <c r="G48" s="27">
        <v>20</v>
      </c>
      <c r="H48" s="26">
        <f>D48*G48</f>
        <v>1000</v>
      </c>
    </row>
    <row r="49" spans="1:8" ht="18" customHeight="1">
      <c r="A49" s="17">
        <v>3</v>
      </c>
      <c r="B49" s="16" t="s">
        <v>55</v>
      </c>
      <c r="C49" s="16" t="s">
        <v>56</v>
      </c>
      <c r="D49" s="16">
        <v>8</v>
      </c>
      <c r="E49" s="16" t="s">
        <v>20</v>
      </c>
      <c r="F49" s="9">
        <v>1</v>
      </c>
      <c r="G49" s="27">
        <v>200</v>
      </c>
      <c r="H49" s="26">
        <f>D49*G49</f>
        <v>1600</v>
      </c>
    </row>
    <row r="50" spans="1:8" ht="18" customHeight="1">
      <c r="A50" s="17">
        <v>4</v>
      </c>
      <c r="B50" s="16" t="s">
        <v>57</v>
      </c>
      <c r="C50" s="16" t="s">
        <v>113</v>
      </c>
      <c r="D50" s="16">
        <v>6</v>
      </c>
      <c r="E50" s="16" t="s">
        <v>20</v>
      </c>
      <c r="F50" s="9">
        <v>1</v>
      </c>
      <c r="G50" s="27">
        <v>500</v>
      </c>
      <c r="H50" s="26">
        <f>D50*G50</f>
        <v>3000</v>
      </c>
    </row>
    <row r="51" spans="1:8" ht="18" customHeight="1">
      <c r="A51" s="17">
        <v>5</v>
      </c>
      <c r="B51" s="16" t="s">
        <v>58</v>
      </c>
      <c r="C51" s="16" t="s">
        <v>59</v>
      </c>
      <c r="D51" s="16">
        <v>6</v>
      </c>
      <c r="E51" s="16" t="s">
        <v>20</v>
      </c>
      <c r="F51" s="9">
        <v>1</v>
      </c>
      <c r="G51" s="27">
        <v>100</v>
      </c>
      <c r="H51" s="26">
        <f>D51*G51</f>
        <v>600</v>
      </c>
    </row>
    <row r="52" spans="1:8" ht="18" customHeight="1">
      <c r="A52" s="39" t="s">
        <v>60</v>
      </c>
      <c r="B52" s="40"/>
      <c r="C52" s="40"/>
      <c r="D52" s="40"/>
      <c r="E52" s="40"/>
      <c r="F52" s="40"/>
      <c r="G52" s="40"/>
      <c r="H52" s="31">
        <f>H53+H60+H67+H74</f>
        <v>105080</v>
      </c>
    </row>
    <row r="53" spans="1:8" ht="18" customHeight="1">
      <c r="A53" s="50" t="s">
        <v>121</v>
      </c>
      <c r="B53" s="51"/>
      <c r="C53" s="51"/>
      <c r="D53" s="51"/>
      <c r="E53" s="51"/>
      <c r="F53" s="51"/>
      <c r="G53" s="52"/>
      <c r="H53" s="32">
        <f>SUM(H54:H59)</f>
        <v>29020</v>
      </c>
    </row>
    <row r="54" spans="1:8" ht="18" customHeight="1">
      <c r="A54" s="17">
        <v>1</v>
      </c>
      <c r="B54" s="16" t="s">
        <v>61</v>
      </c>
      <c r="C54" s="16" t="s">
        <v>127</v>
      </c>
      <c r="D54" s="16">
        <v>16</v>
      </c>
      <c r="E54" s="16" t="s">
        <v>62</v>
      </c>
      <c r="F54" s="16">
        <v>1</v>
      </c>
      <c r="G54" s="27">
        <v>340</v>
      </c>
      <c r="H54" s="26">
        <f>D54*F54*G54</f>
        <v>5440</v>
      </c>
    </row>
    <row r="55" spans="1:8" ht="18" customHeight="1">
      <c r="A55" s="17">
        <v>2</v>
      </c>
      <c r="B55" s="16" t="s">
        <v>63</v>
      </c>
      <c r="C55" s="21" t="s">
        <v>97</v>
      </c>
      <c r="D55" s="16">
        <v>4</v>
      </c>
      <c r="E55" s="16" t="s">
        <v>62</v>
      </c>
      <c r="F55" s="16">
        <v>2</v>
      </c>
      <c r="G55" s="27">
        <v>450</v>
      </c>
      <c r="H55" s="26">
        <f t="shared" ref="H55:H59" si="10">D55*F55*G55</f>
        <v>3600</v>
      </c>
    </row>
    <row r="56" spans="1:8" ht="18" customHeight="1">
      <c r="A56" s="17">
        <v>3</v>
      </c>
      <c r="B56" s="16" t="s">
        <v>64</v>
      </c>
      <c r="C56" s="21" t="s">
        <v>98</v>
      </c>
      <c r="D56" s="16">
        <v>2</v>
      </c>
      <c r="E56" s="16" t="s">
        <v>65</v>
      </c>
      <c r="F56" s="16">
        <v>3</v>
      </c>
      <c r="G56" s="27">
        <v>120</v>
      </c>
      <c r="H56" s="26">
        <f t="shared" si="10"/>
        <v>720</v>
      </c>
    </row>
    <row r="57" spans="1:8" ht="18" customHeight="1">
      <c r="A57" s="17">
        <v>4</v>
      </c>
      <c r="B57" s="16" t="s">
        <v>66</v>
      </c>
      <c r="C57" s="21" t="s">
        <v>99</v>
      </c>
      <c r="D57" s="16">
        <v>4</v>
      </c>
      <c r="E57" s="16" t="s">
        <v>62</v>
      </c>
      <c r="F57" s="16">
        <v>4</v>
      </c>
      <c r="G57" s="27">
        <v>60</v>
      </c>
      <c r="H57" s="26">
        <f t="shared" si="10"/>
        <v>960</v>
      </c>
    </row>
    <row r="58" spans="1:8" ht="18" customHeight="1">
      <c r="A58" s="17">
        <v>5</v>
      </c>
      <c r="B58" s="16" t="s">
        <v>119</v>
      </c>
      <c r="C58" s="16" t="s">
        <v>126</v>
      </c>
      <c r="D58" s="16">
        <v>18</v>
      </c>
      <c r="E58" s="16" t="s">
        <v>62</v>
      </c>
      <c r="F58" s="16">
        <v>1</v>
      </c>
      <c r="G58" s="27">
        <v>350</v>
      </c>
      <c r="H58" s="26">
        <f>D58*F58*G58</f>
        <v>6300</v>
      </c>
    </row>
    <row r="59" spans="1:8" ht="18" customHeight="1">
      <c r="A59" s="17">
        <v>6</v>
      </c>
      <c r="B59" s="16" t="s">
        <v>67</v>
      </c>
      <c r="C59" s="21" t="s">
        <v>100</v>
      </c>
      <c r="D59" s="16">
        <v>1</v>
      </c>
      <c r="E59" s="16" t="s">
        <v>68</v>
      </c>
      <c r="F59" s="16">
        <v>1</v>
      </c>
      <c r="G59" s="27">
        <v>12000</v>
      </c>
      <c r="H59" s="26">
        <f t="shared" si="10"/>
        <v>12000</v>
      </c>
    </row>
    <row r="60" spans="1:8" ht="18" customHeight="1">
      <c r="A60" s="50" t="s">
        <v>122</v>
      </c>
      <c r="B60" s="51"/>
      <c r="C60" s="51"/>
      <c r="D60" s="51"/>
      <c r="E60" s="51"/>
      <c r="F60" s="51"/>
      <c r="G60" s="52"/>
      <c r="H60" s="32">
        <f>SUM(H61:H66)</f>
        <v>23020</v>
      </c>
    </row>
    <row r="61" spans="1:8" ht="18" customHeight="1">
      <c r="A61" s="17">
        <v>1</v>
      </c>
      <c r="B61" s="16" t="s">
        <v>61</v>
      </c>
      <c r="C61" s="16" t="s">
        <v>127</v>
      </c>
      <c r="D61" s="16">
        <v>16</v>
      </c>
      <c r="E61" s="16" t="s">
        <v>62</v>
      </c>
      <c r="F61" s="16">
        <v>1</v>
      </c>
      <c r="G61" s="27">
        <v>340</v>
      </c>
      <c r="H61" s="26">
        <f>D61*F61*G61</f>
        <v>5440</v>
      </c>
    </row>
    <row r="62" spans="1:8" ht="18" customHeight="1">
      <c r="A62" s="17">
        <v>2</v>
      </c>
      <c r="B62" s="16" t="s">
        <v>63</v>
      </c>
      <c r="C62" s="21" t="s">
        <v>97</v>
      </c>
      <c r="D62" s="16">
        <v>4</v>
      </c>
      <c r="E62" s="16" t="s">
        <v>62</v>
      </c>
      <c r="F62" s="16">
        <v>2</v>
      </c>
      <c r="G62" s="27">
        <v>450</v>
      </c>
      <c r="H62" s="26">
        <f t="shared" ref="H62:H66" si="11">D62*F62*G62</f>
        <v>3600</v>
      </c>
    </row>
    <row r="63" spans="1:8" ht="18" customHeight="1">
      <c r="A63" s="17">
        <v>3</v>
      </c>
      <c r="B63" s="16" t="s">
        <v>64</v>
      </c>
      <c r="C63" s="21" t="s">
        <v>98</v>
      </c>
      <c r="D63" s="16">
        <v>2</v>
      </c>
      <c r="E63" s="16" t="s">
        <v>65</v>
      </c>
      <c r="F63" s="16">
        <v>3</v>
      </c>
      <c r="G63" s="27">
        <v>120</v>
      </c>
      <c r="H63" s="26">
        <f t="shared" si="11"/>
        <v>720</v>
      </c>
    </row>
    <row r="64" spans="1:8" ht="18" customHeight="1">
      <c r="A64" s="17">
        <v>4</v>
      </c>
      <c r="B64" s="16" t="s">
        <v>66</v>
      </c>
      <c r="C64" s="21" t="s">
        <v>99</v>
      </c>
      <c r="D64" s="16">
        <v>4</v>
      </c>
      <c r="E64" s="16" t="s">
        <v>62</v>
      </c>
      <c r="F64" s="16">
        <v>4</v>
      </c>
      <c r="G64" s="27">
        <v>60</v>
      </c>
      <c r="H64" s="26">
        <f t="shared" si="11"/>
        <v>960</v>
      </c>
    </row>
    <row r="65" spans="1:8" ht="18" customHeight="1">
      <c r="A65" s="17">
        <v>5</v>
      </c>
      <c r="B65" s="16" t="s">
        <v>119</v>
      </c>
      <c r="C65" s="16" t="s">
        <v>126</v>
      </c>
      <c r="D65" s="16">
        <v>18</v>
      </c>
      <c r="E65" s="16" t="s">
        <v>62</v>
      </c>
      <c r="F65" s="16">
        <v>1</v>
      </c>
      <c r="G65" s="27">
        <v>350</v>
      </c>
      <c r="H65" s="26">
        <f>D65*F65*G65</f>
        <v>6300</v>
      </c>
    </row>
    <row r="66" spans="1:8" ht="18" customHeight="1">
      <c r="A66" s="17">
        <v>6</v>
      </c>
      <c r="B66" s="16" t="s">
        <v>67</v>
      </c>
      <c r="C66" s="21" t="s">
        <v>101</v>
      </c>
      <c r="D66" s="16">
        <v>1</v>
      </c>
      <c r="E66" s="16" t="s">
        <v>68</v>
      </c>
      <c r="F66" s="16">
        <v>1</v>
      </c>
      <c r="G66" s="27">
        <v>6000</v>
      </c>
      <c r="H66" s="26">
        <f t="shared" si="11"/>
        <v>6000</v>
      </c>
    </row>
    <row r="67" spans="1:8" ht="18" customHeight="1">
      <c r="A67" s="50" t="s">
        <v>123</v>
      </c>
      <c r="B67" s="51"/>
      <c r="C67" s="51"/>
      <c r="D67" s="51"/>
      <c r="E67" s="51"/>
      <c r="F67" s="51"/>
      <c r="G67" s="52"/>
      <c r="H67" s="32">
        <f>SUM(H68:H73)</f>
        <v>24520</v>
      </c>
    </row>
    <row r="68" spans="1:8" ht="18" customHeight="1">
      <c r="A68" s="17">
        <v>1</v>
      </c>
      <c r="B68" s="16" t="s">
        <v>61</v>
      </c>
      <c r="C68" s="16" t="s">
        <v>127</v>
      </c>
      <c r="D68" s="16">
        <v>16</v>
      </c>
      <c r="E68" s="16" t="s">
        <v>62</v>
      </c>
      <c r="F68" s="16">
        <v>1</v>
      </c>
      <c r="G68" s="27">
        <v>340</v>
      </c>
      <c r="H68" s="26">
        <f>D68*F68*G68</f>
        <v>5440</v>
      </c>
    </row>
    <row r="69" spans="1:8" ht="18" customHeight="1">
      <c r="A69" s="17">
        <v>2</v>
      </c>
      <c r="B69" s="16" t="s">
        <v>63</v>
      </c>
      <c r="C69" s="21" t="s">
        <v>97</v>
      </c>
      <c r="D69" s="16">
        <v>4</v>
      </c>
      <c r="E69" s="16" t="s">
        <v>62</v>
      </c>
      <c r="F69" s="16">
        <v>2</v>
      </c>
      <c r="G69" s="27">
        <v>450</v>
      </c>
      <c r="H69" s="26">
        <f t="shared" ref="H69:H71" si="12">D69*F69*G69</f>
        <v>3600</v>
      </c>
    </row>
    <row r="70" spans="1:8" ht="18" customHeight="1">
      <c r="A70" s="17">
        <v>3</v>
      </c>
      <c r="B70" s="16" t="s">
        <v>64</v>
      </c>
      <c r="C70" s="21" t="s">
        <v>98</v>
      </c>
      <c r="D70" s="16">
        <v>2</v>
      </c>
      <c r="E70" s="16" t="s">
        <v>65</v>
      </c>
      <c r="F70" s="16">
        <v>3</v>
      </c>
      <c r="G70" s="27">
        <v>120</v>
      </c>
      <c r="H70" s="26">
        <f t="shared" si="12"/>
        <v>720</v>
      </c>
    </row>
    <row r="71" spans="1:8" ht="18" customHeight="1">
      <c r="A71" s="17">
        <v>4</v>
      </c>
      <c r="B71" s="16" t="s">
        <v>66</v>
      </c>
      <c r="C71" s="21" t="s">
        <v>99</v>
      </c>
      <c r="D71" s="16">
        <v>4</v>
      </c>
      <c r="E71" s="16" t="s">
        <v>62</v>
      </c>
      <c r="F71" s="16">
        <v>4</v>
      </c>
      <c r="G71" s="27">
        <v>60</v>
      </c>
      <c r="H71" s="26">
        <f t="shared" si="12"/>
        <v>960</v>
      </c>
    </row>
    <row r="72" spans="1:8" ht="18" customHeight="1">
      <c r="A72" s="17">
        <v>5</v>
      </c>
      <c r="B72" s="16" t="s">
        <v>119</v>
      </c>
      <c r="C72" s="16" t="s">
        <v>126</v>
      </c>
      <c r="D72" s="16">
        <v>18</v>
      </c>
      <c r="E72" s="16" t="s">
        <v>62</v>
      </c>
      <c r="F72" s="16">
        <v>1</v>
      </c>
      <c r="G72" s="27">
        <v>350</v>
      </c>
      <c r="H72" s="26">
        <f>D72*F72*G72</f>
        <v>6300</v>
      </c>
    </row>
    <row r="73" spans="1:8" ht="18" customHeight="1">
      <c r="A73" s="17">
        <v>6</v>
      </c>
      <c r="B73" s="16" t="s">
        <v>67</v>
      </c>
      <c r="C73" s="21" t="s">
        <v>102</v>
      </c>
      <c r="D73" s="16">
        <v>1</v>
      </c>
      <c r="E73" s="16" t="s">
        <v>68</v>
      </c>
      <c r="F73" s="16">
        <v>1</v>
      </c>
      <c r="G73" s="27">
        <v>7500</v>
      </c>
      <c r="H73" s="27">
        <f>D73*G73</f>
        <v>7500</v>
      </c>
    </row>
    <row r="74" spans="1:8" ht="18" customHeight="1">
      <c r="A74" s="50" t="s">
        <v>124</v>
      </c>
      <c r="B74" s="51"/>
      <c r="C74" s="51"/>
      <c r="D74" s="51"/>
      <c r="E74" s="51"/>
      <c r="F74" s="51"/>
      <c r="G74" s="52"/>
      <c r="H74" s="32">
        <f>SUM(H75:H80)</f>
        <v>28520</v>
      </c>
    </row>
    <row r="75" spans="1:8" ht="18" customHeight="1">
      <c r="A75" s="17">
        <v>1</v>
      </c>
      <c r="B75" s="16" t="s">
        <v>61</v>
      </c>
      <c r="C75" s="16" t="s">
        <v>127</v>
      </c>
      <c r="D75" s="16">
        <v>16</v>
      </c>
      <c r="E75" s="16" t="s">
        <v>62</v>
      </c>
      <c r="F75" s="16">
        <v>1</v>
      </c>
      <c r="G75" s="27">
        <v>340</v>
      </c>
      <c r="H75" s="26">
        <f>D75*F75*G75</f>
        <v>5440</v>
      </c>
    </row>
    <row r="76" spans="1:8" ht="18" customHeight="1">
      <c r="A76" s="17">
        <v>2</v>
      </c>
      <c r="B76" s="16" t="s">
        <v>63</v>
      </c>
      <c r="C76" s="21" t="s">
        <v>97</v>
      </c>
      <c r="D76" s="16">
        <v>4</v>
      </c>
      <c r="E76" s="16" t="s">
        <v>62</v>
      </c>
      <c r="F76" s="16">
        <v>2</v>
      </c>
      <c r="G76" s="27">
        <v>200</v>
      </c>
      <c r="H76" s="26">
        <f t="shared" ref="H76:H80" si="13">D76*F76*G76</f>
        <v>1600</v>
      </c>
    </row>
    <row r="77" spans="1:8" ht="18" customHeight="1">
      <c r="A77" s="17">
        <v>3</v>
      </c>
      <c r="B77" s="16" t="s">
        <v>64</v>
      </c>
      <c r="C77" s="21" t="s">
        <v>98</v>
      </c>
      <c r="D77" s="16">
        <v>2</v>
      </c>
      <c r="E77" s="16" t="s">
        <v>65</v>
      </c>
      <c r="F77" s="16">
        <v>3</v>
      </c>
      <c r="G77" s="27">
        <v>120</v>
      </c>
      <c r="H77" s="26">
        <f t="shared" si="13"/>
        <v>720</v>
      </c>
    </row>
    <row r="78" spans="1:8" ht="18" customHeight="1">
      <c r="A78" s="17">
        <v>4</v>
      </c>
      <c r="B78" s="16" t="s">
        <v>66</v>
      </c>
      <c r="C78" s="21" t="s">
        <v>99</v>
      </c>
      <c r="D78" s="16">
        <v>4</v>
      </c>
      <c r="E78" s="16" t="s">
        <v>62</v>
      </c>
      <c r="F78" s="16">
        <v>4</v>
      </c>
      <c r="G78" s="27">
        <v>60</v>
      </c>
      <c r="H78" s="26">
        <f t="shared" si="13"/>
        <v>960</v>
      </c>
    </row>
    <row r="79" spans="1:8" ht="18" customHeight="1">
      <c r="A79" s="17">
        <v>5</v>
      </c>
      <c r="B79" s="16" t="s">
        <v>119</v>
      </c>
      <c r="C79" s="16" t="s">
        <v>126</v>
      </c>
      <c r="D79" s="16">
        <v>18</v>
      </c>
      <c r="E79" s="16" t="s">
        <v>62</v>
      </c>
      <c r="F79" s="16">
        <v>1</v>
      </c>
      <c r="G79" s="27">
        <v>350</v>
      </c>
      <c r="H79" s="26">
        <f>D79*F79*G79</f>
        <v>6300</v>
      </c>
    </row>
    <row r="80" spans="1:8" ht="18" customHeight="1">
      <c r="A80" s="17">
        <v>6</v>
      </c>
      <c r="B80" s="16" t="s">
        <v>67</v>
      </c>
      <c r="C80" s="21" t="s">
        <v>104</v>
      </c>
      <c r="D80" s="16">
        <v>1</v>
      </c>
      <c r="E80" s="16" t="s">
        <v>68</v>
      </c>
      <c r="F80" s="16">
        <v>1</v>
      </c>
      <c r="G80" s="27">
        <v>13500</v>
      </c>
      <c r="H80" s="26">
        <f t="shared" si="13"/>
        <v>13500</v>
      </c>
    </row>
    <row r="81" spans="1:8" ht="18" customHeight="1">
      <c r="A81" s="44" t="s">
        <v>69</v>
      </c>
      <c r="B81" s="45"/>
      <c r="C81" s="45"/>
      <c r="D81" s="45"/>
      <c r="E81" s="45"/>
      <c r="F81" s="45"/>
      <c r="G81" s="46"/>
      <c r="H81" s="33">
        <f>H3+H52</f>
        <v>200305</v>
      </c>
    </row>
    <row r="82" spans="1:8" ht="18" customHeight="1">
      <c r="A82" s="44" t="s">
        <v>70</v>
      </c>
      <c r="B82" s="45"/>
      <c r="C82" s="45"/>
      <c r="D82" s="45"/>
      <c r="E82" s="45"/>
      <c r="F82" s="45"/>
      <c r="G82" s="46"/>
      <c r="H82" s="33">
        <f>H81*0.06</f>
        <v>12018.3</v>
      </c>
    </row>
    <row r="83" spans="1:8" ht="18" customHeight="1">
      <c r="A83" s="44" t="s">
        <v>71</v>
      </c>
      <c r="B83" s="45"/>
      <c r="C83" s="45"/>
      <c r="D83" s="45"/>
      <c r="E83" s="45"/>
      <c r="F83" s="45"/>
      <c r="G83" s="46"/>
      <c r="H83" s="33">
        <f>H81+H82</f>
        <v>212323.3</v>
      </c>
    </row>
    <row r="84" spans="1:8" s="35" customFormat="1" ht="18" customHeight="1">
      <c r="A84" s="47" t="s">
        <v>128</v>
      </c>
      <c r="B84" s="48"/>
      <c r="C84" s="48"/>
      <c r="D84" s="48"/>
      <c r="E84" s="48"/>
      <c r="F84" s="48"/>
      <c r="G84" s="49"/>
      <c r="H84" s="34">
        <v>200000</v>
      </c>
    </row>
    <row r="85" spans="1:8">
      <c r="A85" s="2" t="s">
        <v>72</v>
      </c>
    </row>
  </sheetData>
  <mergeCells count="18">
    <mergeCell ref="A82:G82"/>
    <mergeCell ref="A83:G83"/>
    <mergeCell ref="A84:G84"/>
    <mergeCell ref="A53:G53"/>
    <mergeCell ref="A60:G60"/>
    <mergeCell ref="A67:G67"/>
    <mergeCell ref="A74:G74"/>
    <mergeCell ref="A81:G81"/>
    <mergeCell ref="A31:G31"/>
    <mergeCell ref="A34:G34"/>
    <mergeCell ref="A38:G38"/>
    <mergeCell ref="A46:G46"/>
    <mergeCell ref="A52:G52"/>
    <mergeCell ref="A1:H1"/>
    <mergeCell ref="A3:G3"/>
    <mergeCell ref="A4:H4"/>
    <mergeCell ref="A8:H8"/>
    <mergeCell ref="A15:G15"/>
  </mergeCells>
  <phoneticPr fontId="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vivien</dc:creator>
  <cp:lastModifiedBy>vivien</cp:lastModifiedBy>
  <dcterms:created xsi:type="dcterms:W3CDTF">2021-08-13T06:34:00Z</dcterms:created>
  <dcterms:modified xsi:type="dcterms:W3CDTF">2021-11-22T04:41:28Z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