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zhufuquan/Desktop/"/>
    </mc:Choice>
  </mc:AlternateContent>
  <xr:revisionPtr revIDLastSave="0" documentId="13_ncr:1_{8B8E2CFC-B341-3B44-A1D6-8D3C801D2090}" xr6:coauthVersionLast="46" xr6:coauthVersionMax="46" xr10:uidLastSave="{00000000-0000-0000-0000-000000000000}"/>
  <bookViews>
    <workbookView xWindow="0" yWindow="520" windowWidth="28800" windowHeight="15840" tabRatio="800" xr2:uid="{00000000-000D-0000-FFFF-FFFF00000000}"/>
  </bookViews>
  <sheets>
    <sheet name="汇总表" sheetId="49" r:id="rId1"/>
    <sheet name="Level C400 北线4套维修改造" sheetId="59" r:id="rId2"/>
    <sheet name="Level D300 北线4套维修改造 " sheetId="70" r:id="rId3"/>
    <sheet name="Level C200 北线新增" sheetId="62" r:id="rId4"/>
    <sheet name="Level C400 南线4套维修改造" sheetId="69" r:id="rId5"/>
    <sheet name="Level D300 南线4套维修改造 " sheetId="71" r:id="rId6"/>
    <sheet name="Level C200 南线新增" sheetId="72" r:id="rId7"/>
    <sheet name="Level D100 南线新增" sheetId="67" r:id="rId8"/>
    <sheet name="Level_C400 北线12站搭建" sheetId="36" r:id="rId9"/>
    <sheet name="Level_C400 南线16站搭建" sheetId="66" r:id="rId10"/>
    <sheet name="Level_D300 北线17站搭建" sheetId="58" r:id="rId11"/>
    <sheet name="Level_D300 南线17站搭建" sheetId="68" r:id="rId12"/>
  </sheets>
  <definedNames>
    <definedName name="_xlnm.Print_Area" localSheetId="1">'Level C400 北线4套维修改造'!$A$1:$J$90</definedName>
    <definedName name="_xlnm.Print_Area" localSheetId="2">'Level D300 北线4套维修改造 '!$A$1:$J$85</definedName>
    <definedName name="_xlnm.Print_Area" localSheetId="8">'Level_C400 北线12站搭建'!$A$1:$I$87</definedName>
    <definedName name="_xlnm.Print_Area" localSheetId="9">'Level_C400 南线16站搭建'!$A$1:$I$103</definedName>
    <definedName name="_xlnm.Print_Area" localSheetId="0">汇总表!$A$1:$F$24</definedName>
    <definedName name="_xlnm.Print_Titles" localSheetId="8">'Level_C400 北线12站搭建'!$1:$2</definedName>
    <definedName name="_xlnm.Print_Titles" localSheetId="10">'Level_D300 北线17站搭建'!$1:$2</definedName>
  </definedNames>
  <calcPr calcId="191029" concurrentCalc="0"/>
</workbook>
</file>

<file path=xl/calcChain.xml><?xml version="1.0" encoding="utf-8"?>
<calcChain xmlns="http://schemas.openxmlformats.org/spreadsheetml/2006/main">
  <c r="I6" i="67" l="1"/>
  <c r="I7" i="67"/>
  <c r="I8" i="67"/>
  <c r="I9" i="67"/>
  <c r="I10" i="67"/>
  <c r="I12" i="67"/>
  <c r="I13" i="67"/>
  <c r="I14" i="67"/>
  <c r="I15" i="67"/>
  <c r="I16" i="67"/>
  <c r="D19" i="49"/>
  <c r="E19" i="49"/>
  <c r="H6" i="68"/>
  <c r="H7" i="68"/>
  <c r="H8" i="68"/>
  <c r="H9" i="68"/>
  <c r="H10" i="68"/>
  <c r="H11" i="68"/>
  <c r="H12" i="68"/>
  <c r="H13" i="68"/>
  <c r="H14" i="68"/>
  <c r="H16" i="68"/>
  <c r="H17" i="68"/>
  <c r="H18" i="68"/>
  <c r="H19" i="68"/>
  <c r="H20" i="68"/>
  <c r="H21" i="68"/>
  <c r="H23" i="68"/>
  <c r="H24" i="68"/>
  <c r="H25" i="68"/>
  <c r="H26" i="68"/>
  <c r="H27" i="68"/>
  <c r="H28" i="68"/>
  <c r="H29" i="68"/>
  <c r="H30" i="68"/>
  <c r="H31" i="68"/>
  <c r="H33" i="68"/>
  <c r="H4" i="68"/>
  <c r="H3" i="68"/>
  <c r="H86" i="68"/>
  <c r="H36" i="68"/>
  <c r="H37" i="68"/>
  <c r="H38" i="68"/>
  <c r="H39" i="68"/>
  <c r="H40" i="68"/>
  <c r="H41" i="68"/>
  <c r="H42" i="68"/>
  <c r="H43" i="68"/>
  <c r="H44" i="68"/>
  <c r="H45" i="68"/>
  <c r="H46" i="68"/>
  <c r="H47" i="68"/>
  <c r="H48" i="68"/>
  <c r="H49" i="68"/>
  <c r="H50" i="68"/>
  <c r="H51" i="68"/>
  <c r="H52" i="68"/>
  <c r="H34" i="68"/>
  <c r="H87" i="68"/>
  <c r="H55" i="68"/>
  <c r="H56" i="68"/>
  <c r="H57" i="68"/>
  <c r="H58" i="68"/>
  <c r="H59" i="68"/>
  <c r="H60" i="68"/>
  <c r="H61" i="68"/>
  <c r="H62" i="68"/>
  <c r="H63" i="68"/>
  <c r="H64" i="68"/>
  <c r="H65" i="68"/>
  <c r="H66" i="68"/>
  <c r="H67" i="68"/>
  <c r="H68" i="68"/>
  <c r="H69" i="68"/>
  <c r="H70" i="68"/>
  <c r="H71" i="68"/>
  <c r="H53" i="68"/>
  <c r="H88" i="68"/>
  <c r="H73" i="68"/>
  <c r="H72" i="68"/>
  <c r="H89" i="68"/>
  <c r="H75" i="68"/>
  <c r="H76" i="68"/>
  <c r="H74" i="68"/>
  <c r="H90" i="68"/>
  <c r="H79" i="68"/>
  <c r="H81" i="68"/>
  <c r="H83" i="68"/>
  <c r="H85" i="68"/>
  <c r="H77" i="68"/>
  <c r="H91" i="68"/>
  <c r="H92" i="68"/>
  <c r="H6" i="58"/>
  <c r="H7" i="58"/>
  <c r="H8" i="58"/>
  <c r="H9" i="58"/>
  <c r="H10" i="58"/>
  <c r="H11" i="58"/>
  <c r="H12" i="58"/>
  <c r="H13" i="58"/>
  <c r="H14" i="58"/>
  <c r="H16" i="58"/>
  <c r="H17" i="58"/>
  <c r="H18" i="58"/>
  <c r="H19" i="58"/>
  <c r="H20" i="58"/>
  <c r="H21" i="58"/>
  <c r="H23" i="58"/>
  <c r="H24" i="58"/>
  <c r="H25" i="58"/>
  <c r="H26" i="58"/>
  <c r="H27" i="58"/>
  <c r="H28" i="58"/>
  <c r="H29" i="58"/>
  <c r="H30" i="58"/>
  <c r="H31" i="58"/>
  <c r="H33" i="58"/>
  <c r="H4" i="58"/>
  <c r="H28" i="66"/>
  <c r="H6" i="66"/>
  <c r="H7" i="66"/>
  <c r="H8" i="66"/>
  <c r="H9" i="66"/>
  <c r="H10" i="66"/>
  <c r="H11" i="66"/>
  <c r="H12" i="66"/>
  <c r="H13" i="66"/>
  <c r="H14" i="66"/>
  <c r="H15" i="66"/>
  <c r="H17" i="66"/>
  <c r="H18" i="66"/>
  <c r="H19" i="66"/>
  <c r="H20" i="66"/>
  <c r="H21" i="66"/>
  <c r="H22" i="66"/>
  <c r="H23" i="66"/>
  <c r="H24" i="66"/>
  <c r="H25" i="66"/>
  <c r="H26" i="66"/>
  <c r="H29" i="66"/>
  <c r="H30" i="66"/>
  <c r="H31" i="66"/>
  <c r="H32" i="66"/>
  <c r="H33" i="66"/>
  <c r="H34" i="66"/>
  <c r="H35" i="66"/>
  <c r="H36" i="66"/>
  <c r="H38" i="66"/>
  <c r="H4" i="66"/>
  <c r="H82" i="66"/>
  <c r="H83" i="66"/>
  <c r="H84" i="66"/>
  <c r="H86" i="66"/>
  <c r="H87" i="66"/>
  <c r="H88" i="66"/>
  <c r="H90" i="66"/>
  <c r="H91" i="66"/>
  <c r="H92" i="66"/>
  <c r="H94" i="66"/>
  <c r="H95" i="66"/>
  <c r="H96" i="66"/>
  <c r="H80" i="66"/>
  <c r="H102" i="66"/>
  <c r="H3" i="66"/>
  <c r="H97" i="66"/>
  <c r="H41" i="66"/>
  <c r="H42" i="66"/>
  <c r="H43" i="66"/>
  <c r="H44" i="66"/>
  <c r="H45" i="66"/>
  <c r="H46" i="66"/>
  <c r="H47" i="66"/>
  <c r="H48" i="66"/>
  <c r="H49" i="66"/>
  <c r="H50" i="66"/>
  <c r="H51" i="66"/>
  <c r="H52" i="66"/>
  <c r="H53" i="66"/>
  <c r="H54" i="66"/>
  <c r="H55" i="66"/>
  <c r="H56" i="66"/>
  <c r="H39" i="66"/>
  <c r="H98" i="66"/>
  <c r="H59" i="66"/>
  <c r="H60" i="66"/>
  <c r="H61" i="66"/>
  <c r="H62" i="66"/>
  <c r="H63" i="66"/>
  <c r="H64" i="66"/>
  <c r="H65" i="66"/>
  <c r="H66" i="66"/>
  <c r="H67" i="66"/>
  <c r="H68" i="66"/>
  <c r="H69" i="66"/>
  <c r="H70" i="66"/>
  <c r="H71" i="66"/>
  <c r="H72" i="66"/>
  <c r="H73" i="66"/>
  <c r="H74" i="66"/>
  <c r="H57" i="66"/>
  <c r="H99" i="66"/>
  <c r="H76" i="66"/>
  <c r="H75" i="66"/>
  <c r="H100" i="66"/>
  <c r="H78" i="66"/>
  <c r="H79" i="66"/>
  <c r="H77" i="66"/>
  <c r="H101" i="66"/>
  <c r="H103" i="66"/>
  <c r="D16" i="49"/>
  <c r="E16" i="49"/>
  <c r="I6" i="69"/>
  <c r="I7" i="69"/>
  <c r="I8" i="69"/>
  <c r="I9" i="69"/>
  <c r="I10" i="69"/>
  <c r="I11" i="69"/>
  <c r="I12" i="69"/>
  <c r="I15" i="69"/>
  <c r="I16" i="69"/>
  <c r="I17" i="69"/>
  <c r="I18" i="69"/>
  <c r="I19" i="69"/>
  <c r="I20" i="69"/>
  <c r="I21" i="69"/>
  <c r="I22" i="69"/>
  <c r="I23" i="69"/>
  <c r="I24" i="69"/>
  <c r="I25" i="69"/>
  <c r="I26" i="69"/>
  <c r="I27" i="69"/>
  <c r="I28" i="69"/>
  <c r="I29" i="69"/>
  <c r="I30" i="69"/>
  <c r="I32" i="69"/>
  <c r="I33" i="69"/>
  <c r="I34" i="69"/>
  <c r="I35" i="69"/>
  <c r="I37" i="69"/>
  <c r="I38" i="69"/>
  <c r="I39" i="69"/>
  <c r="I41" i="69"/>
  <c r="I42" i="69"/>
  <c r="I43" i="69"/>
  <c r="I44" i="69"/>
  <c r="I45" i="69"/>
  <c r="I46" i="69"/>
  <c r="I47" i="69"/>
  <c r="I49" i="69"/>
  <c r="I50" i="69"/>
  <c r="I51" i="69"/>
  <c r="I53" i="69"/>
  <c r="I54" i="69"/>
  <c r="I55" i="69"/>
  <c r="I57" i="69"/>
  <c r="I58" i="69"/>
  <c r="I59" i="69"/>
  <c r="I60" i="69"/>
  <c r="I61" i="69"/>
  <c r="I62" i="69"/>
  <c r="I63" i="69"/>
  <c r="I64" i="69"/>
  <c r="I65" i="69"/>
  <c r="I66" i="69"/>
  <c r="I67" i="69"/>
  <c r="I69" i="69"/>
  <c r="I70" i="69"/>
  <c r="I71" i="69"/>
  <c r="I72" i="69"/>
  <c r="I74" i="69"/>
  <c r="I75" i="69"/>
  <c r="I76" i="69"/>
  <c r="I77" i="69"/>
  <c r="I78" i="69"/>
  <c r="I79" i="69"/>
  <c r="I80" i="69"/>
  <c r="I82" i="69"/>
  <c r="I83" i="69"/>
  <c r="I84" i="69"/>
  <c r="I85" i="69"/>
  <c r="I86" i="69"/>
  <c r="I87" i="69"/>
  <c r="I88" i="69"/>
  <c r="I89" i="69"/>
  <c r="D14" i="49"/>
  <c r="E14" i="49"/>
  <c r="I6" i="72"/>
  <c r="I7" i="72"/>
  <c r="I8" i="72"/>
  <c r="I9" i="72"/>
  <c r="I10" i="72"/>
  <c r="I12" i="72"/>
  <c r="I13" i="72"/>
  <c r="I14" i="72"/>
  <c r="I16" i="72"/>
  <c r="I17" i="72"/>
  <c r="I18" i="72"/>
  <c r="I19" i="72"/>
  <c r="I20" i="72"/>
  <c r="I22" i="72"/>
  <c r="I23" i="72"/>
  <c r="I24" i="72"/>
  <c r="I25" i="72"/>
  <c r="I26" i="72"/>
  <c r="D15" i="49"/>
  <c r="E15" i="49"/>
  <c r="E17" i="49"/>
  <c r="D20" i="49"/>
  <c r="E20" i="49"/>
  <c r="I6" i="71"/>
  <c r="I7" i="71"/>
  <c r="I8" i="71"/>
  <c r="I9" i="71"/>
  <c r="I10" i="71"/>
  <c r="I11" i="71"/>
  <c r="I12" i="71"/>
  <c r="I15" i="71"/>
  <c r="I16" i="71"/>
  <c r="I17" i="71"/>
  <c r="I18" i="71"/>
  <c r="I19" i="71"/>
  <c r="I20" i="71"/>
  <c r="I21" i="71"/>
  <c r="I22" i="71"/>
  <c r="I23" i="71"/>
  <c r="I24" i="71"/>
  <c r="I25" i="71"/>
  <c r="I26" i="71"/>
  <c r="I27" i="71"/>
  <c r="I28" i="71"/>
  <c r="I29" i="71"/>
  <c r="I30" i="71"/>
  <c r="I32" i="71"/>
  <c r="I33" i="71"/>
  <c r="I34" i="71"/>
  <c r="I35" i="71"/>
  <c r="I37" i="71"/>
  <c r="I38" i="71"/>
  <c r="I39" i="71"/>
  <c r="I41" i="71"/>
  <c r="I42" i="71"/>
  <c r="I43" i="71"/>
  <c r="I44" i="71"/>
  <c r="I45" i="71"/>
  <c r="I47" i="71"/>
  <c r="I48" i="71"/>
  <c r="I49" i="71"/>
  <c r="I51" i="71"/>
  <c r="I52" i="71"/>
  <c r="I54" i="71"/>
  <c r="I55" i="71"/>
  <c r="I56" i="71"/>
  <c r="I57" i="71"/>
  <c r="I58" i="71"/>
  <c r="I59" i="71"/>
  <c r="I60" i="71"/>
  <c r="I61" i="71"/>
  <c r="I62" i="71"/>
  <c r="I63" i="71"/>
  <c r="I65" i="71"/>
  <c r="I66" i="71"/>
  <c r="I67" i="71"/>
  <c r="I69" i="71"/>
  <c r="I70" i="71"/>
  <c r="I71" i="71"/>
  <c r="I72" i="71"/>
  <c r="I73" i="71"/>
  <c r="I74" i="71"/>
  <c r="I75" i="71"/>
  <c r="I77" i="71"/>
  <c r="I78" i="71"/>
  <c r="I79" i="71"/>
  <c r="I80" i="71"/>
  <c r="I81" i="71"/>
  <c r="I82" i="71"/>
  <c r="I83" i="71"/>
  <c r="I84" i="71"/>
  <c r="D18" i="49"/>
  <c r="E18" i="49"/>
  <c r="E21" i="49"/>
  <c r="E22" i="49"/>
  <c r="E23" i="49"/>
  <c r="H3" i="58"/>
  <c r="H77" i="58"/>
  <c r="H36" i="58"/>
  <c r="H37" i="58"/>
  <c r="H38" i="58"/>
  <c r="H39" i="58"/>
  <c r="H40" i="58"/>
  <c r="H41" i="58"/>
  <c r="H42" i="58"/>
  <c r="H43" i="58"/>
  <c r="H44" i="58"/>
  <c r="H45" i="58"/>
  <c r="H46" i="58"/>
  <c r="H47" i="58"/>
  <c r="H48" i="58"/>
  <c r="H49" i="58"/>
  <c r="H50" i="58"/>
  <c r="H51" i="58"/>
  <c r="H52" i="58"/>
  <c r="H34" i="58"/>
  <c r="H78" i="58"/>
  <c r="H55" i="58"/>
  <c r="H56" i="58"/>
  <c r="H57" i="58"/>
  <c r="H58" i="58"/>
  <c r="H59" i="58"/>
  <c r="H60" i="58"/>
  <c r="H61" i="58"/>
  <c r="H62" i="58"/>
  <c r="H63" i="58"/>
  <c r="H64" i="58"/>
  <c r="H65" i="58"/>
  <c r="H66" i="58"/>
  <c r="H67" i="58"/>
  <c r="H68" i="58"/>
  <c r="H69" i="58"/>
  <c r="H70" i="58"/>
  <c r="H71" i="58"/>
  <c r="H53" i="58"/>
  <c r="H79" i="58"/>
  <c r="H73" i="58"/>
  <c r="H72" i="58"/>
  <c r="H80" i="58"/>
  <c r="H75" i="58"/>
  <c r="H76" i="58"/>
  <c r="H74" i="58"/>
  <c r="H81" i="58"/>
  <c r="H82" i="58"/>
  <c r="D9" i="49"/>
  <c r="E9" i="49"/>
  <c r="I6" i="70"/>
  <c r="I7" i="70"/>
  <c r="I8" i="70"/>
  <c r="I9" i="70"/>
  <c r="I10" i="70"/>
  <c r="I11" i="70"/>
  <c r="I12" i="70"/>
  <c r="I15" i="70"/>
  <c r="I16" i="70"/>
  <c r="I17" i="70"/>
  <c r="I18" i="70"/>
  <c r="I19" i="70"/>
  <c r="I20" i="70"/>
  <c r="I21" i="70"/>
  <c r="I22" i="70"/>
  <c r="I23" i="70"/>
  <c r="I24" i="70"/>
  <c r="I25" i="70"/>
  <c r="I26" i="70"/>
  <c r="I27" i="70"/>
  <c r="I28" i="70"/>
  <c r="I29" i="70"/>
  <c r="I30" i="70"/>
  <c r="I32" i="70"/>
  <c r="I33" i="70"/>
  <c r="I34" i="70"/>
  <c r="I35" i="70"/>
  <c r="I37" i="70"/>
  <c r="I38" i="70"/>
  <c r="I39" i="70"/>
  <c r="I41" i="70"/>
  <c r="I42" i="70"/>
  <c r="I43" i="70"/>
  <c r="I44" i="70"/>
  <c r="I45" i="70"/>
  <c r="I47" i="70"/>
  <c r="I48" i="70"/>
  <c r="I49" i="70"/>
  <c r="I51" i="70"/>
  <c r="I52" i="70"/>
  <c r="I54" i="70"/>
  <c r="I55" i="70"/>
  <c r="I56" i="70"/>
  <c r="I57" i="70"/>
  <c r="I58" i="70"/>
  <c r="I59" i="70"/>
  <c r="I60" i="70"/>
  <c r="I61" i="70"/>
  <c r="I62" i="70"/>
  <c r="I63" i="70"/>
  <c r="I65" i="70"/>
  <c r="I66" i="70"/>
  <c r="I67" i="70"/>
  <c r="I69" i="70"/>
  <c r="I70" i="70"/>
  <c r="I71" i="70"/>
  <c r="I72" i="70"/>
  <c r="I73" i="70"/>
  <c r="I74" i="70"/>
  <c r="I75" i="70"/>
  <c r="I77" i="70"/>
  <c r="I78" i="70"/>
  <c r="I79" i="70"/>
  <c r="I80" i="70"/>
  <c r="I81" i="70"/>
  <c r="I82" i="70"/>
  <c r="I83" i="70"/>
  <c r="I84" i="70"/>
  <c r="D8" i="49"/>
  <c r="E8" i="49"/>
  <c r="E10" i="49"/>
  <c r="I6" i="59"/>
  <c r="I7" i="59"/>
  <c r="I8" i="59"/>
  <c r="I9" i="59"/>
  <c r="I10" i="59"/>
  <c r="I11" i="59"/>
  <c r="I12" i="59"/>
  <c r="I15" i="59"/>
  <c r="I16" i="59"/>
  <c r="I17" i="59"/>
  <c r="I18" i="59"/>
  <c r="I19" i="59"/>
  <c r="I20" i="59"/>
  <c r="I21" i="59"/>
  <c r="I22" i="59"/>
  <c r="I23" i="59"/>
  <c r="I24" i="59"/>
  <c r="I25" i="59"/>
  <c r="I26" i="59"/>
  <c r="I27" i="59"/>
  <c r="I28" i="59"/>
  <c r="I29" i="59"/>
  <c r="I30" i="59"/>
  <c r="I32" i="59"/>
  <c r="I33" i="59"/>
  <c r="I34" i="59"/>
  <c r="I35" i="59"/>
  <c r="I37" i="59"/>
  <c r="I38" i="59"/>
  <c r="I39" i="59"/>
  <c r="I41" i="59"/>
  <c r="I42" i="59"/>
  <c r="I43" i="59"/>
  <c r="I44" i="59"/>
  <c r="I45" i="59"/>
  <c r="I46" i="59"/>
  <c r="I47" i="59"/>
  <c r="I49" i="59"/>
  <c r="I50" i="59"/>
  <c r="I51" i="59"/>
  <c r="I53" i="59"/>
  <c r="I54" i="59"/>
  <c r="I55" i="59"/>
  <c r="I57" i="59"/>
  <c r="I58" i="59"/>
  <c r="I59" i="59"/>
  <c r="I60" i="59"/>
  <c r="I61" i="59"/>
  <c r="I62" i="59"/>
  <c r="I63" i="59"/>
  <c r="I64" i="59"/>
  <c r="I65" i="59"/>
  <c r="I66" i="59"/>
  <c r="I67" i="59"/>
  <c r="I69" i="59"/>
  <c r="I70" i="59"/>
  <c r="I71" i="59"/>
  <c r="I72" i="59"/>
  <c r="I74" i="59"/>
  <c r="I75" i="59"/>
  <c r="I76" i="59"/>
  <c r="I77" i="59"/>
  <c r="I78" i="59"/>
  <c r="I79" i="59"/>
  <c r="I80" i="59"/>
  <c r="I82" i="59"/>
  <c r="I83" i="59"/>
  <c r="I84" i="59"/>
  <c r="I85" i="59"/>
  <c r="I86" i="59"/>
  <c r="I87" i="59"/>
  <c r="I88" i="59"/>
  <c r="I89" i="59"/>
  <c r="D4" i="49"/>
  <c r="E4" i="49"/>
  <c r="I6" i="62"/>
  <c r="I7" i="62"/>
  <c r="I8" i="62"/>
  <c r="I9" i="62"/>
  <c r="I10" i="62"/>
  <c r="I12" i="62"/>
  <c r="I13" i="62"/>
  <c r="I14" i="62"/>
  <c r="I16" i="62"/>
  <c r="I17" i="62"/>
  <c r="I18" i="62"/>
  <c r="I19" i="62"/>
  <c r="I20" i="62"/>
  <c r="I22" i="62"/>
  <c r="I23" i="62"/>
  <c r="I24" i="62"/>
  <c r="I25" i="62"/>
  <c r="I26" i="62"/>
  <c r="D5" i="49"/>
  <c r="E5" i="49"/>
  <c r="H6" i="36"/>
  <c r="H7" i="36"/>
  <c r="H8" i="36"/>
  <c r="H9" i="36"/>
  <c r="H10" i="36"/>
  <c r="H11" i="36"/>
  <c r="H12" i="36"/>
  <c r="H13" i="36"/>
  <c r="H14" i="36"/>
  <c r="H15" i="36"/>
  <c r="H17" i="36"/>
  <c r="H18" i="36"/>
  <c r="H19" i="36"/>
  <c r="H20" i="36"/>
  <c r="H21" i="36"/>
  <c r="H22" i="36"/>
  <c r="H23" i="36"/>
  <c r="H24" i="36"/>
  <c r="H25" i="36"/>
  <c r="H26" i="36"/>
  <c r="H28" i="36"/>
  <c r="H29" i="36"/>
  <c r="H30" i="36"/>
  <c r="H31" i="36"/>
  <c r="H32" i="36"/>
  <c r="H33" i="36"/>
  <c r="H34" i="36"/>
  <c r="H35" i="36"/>
  <c r="H36" i="36"/>
  <c r="H38" i="36"/>
  <c r="H4" i="36"/>
  <c r="H3" i="36"/>
  <c r="H81" i="36"/>
  <c r="H41" i="36"/>
  <c r="H42" i="36"/>
  <c r="H43" i="36"/>
  <c r="H44" i="36"/>
  <c r="H45" i="36"/>
  <c r="H46" i="36"/>
  <c r="H47" i="36"/>
  <c r="H48" i="36"/>
  <c r="H49" i="36"/>
  <c r="H50" i="36"/>
  <c r="H51" i="36"/>
  <c r="H52" i="36"/>
  <c r="H39" i="36"/>
  <c r="H82" i="36"/>
  <c r="H55" i="36"/>
  <c r="H56" i="36"/>
  <c r="H57" i="36"/>
  <c r="H58" i="36"/>
  <c r="H59" i="36"/>
  <c r="H60" i="36"/>
  <c r="H61" i="36"/>
  <c r="H62" i="36"/>
  <c r="H63" i="36"/>
  <c r="H64" i="36"/>
  <c r="H65" i="36"/>
  <c r="H66" i="36"/>
  <c r="H53" i="36"/>
  <c r="H83" i="36"/>
  <c r="H68" i="36"/>
  <c r="H67" i="36"/>
  <c r="H84" i="36"/>
  <c r="H70" i="36"/>
  <c r="H71" i="36"/>
  <c r="H69" i="36"/>
  <c r="H85" i="36"/>
  <c r="H74" i="36"/>
  <c r="H76" i="36"/>
  <c r="H78" i="36"/>
  <c r="H80" i="36"/>
  <c r="H72" i="36"/>
  <c r="H86" i="36"/>
  <c r="H87" i="36"/>
  <c r="D6" i="49"/>
  <c r="E6" i="49"/>
  <c r="E7" i="49"/>
  <c r="E11" i="49"/>
  <c r="E12" i="49"/>
  <c r="E24" i="49"/>
  <c r="I85" i="71"/>
  <c r="I85" i="70"/>
  <c r="I90" i="69"/>
  <c r="I90" i="59"/>
</calcChain>
</file>

<file path=xl/sharedStrings.xml><?xml version="1.0" encoding="utf-8"?>
<sst xmlns="http://schemas.openxmlformats.org/spreadsheetml/2006/main" count="2640" uniqueCount="666">
  <si>
    <t>PPT</t>
    <phoneticPr fontId="3" type="noConversion"/>
  </si>
  <si>
    <t>AV Light &amp; Video（单站租赁）</t>
  </si>
  <si>
    <t>AV音响设备</t>
  </si>
  <si>
    <t>AV灯光设备</t>
  </si>
  <si>
    <t>AV视频设备</t>
  </si>
  <si>
    <t>QD3mm户内LED显示屏</t>
  </si>
  <si>
    <t>面光灯</t>
    <phoneticPr fontId="2" type="noConversion"/>
  </si>
  <si>
    <t>只</t>
  </si>
  <si>
    <t>台</t>
  </si>
  <si>
    <t>个</t>
  </si>
  <si>
    <t>调音台</t>
  </si>
  <si>
    <t>PRESONUS-24、YAMAHA ls9</t>
  </si>
  <si>
    <t>无线手持麦克</t>
  </si>
  <si>
    <t>Sennheiser G3 100</t>
  </si>
  <si>
    <t>笔记本</t>
  </si>
  <si>
    <t>佳耐美</t>
  </si>
  <si>
    <t>575车展灯</t>
    <phoneticPr fontId="2" type="noConversion"/>
  </si>
  <si>
    <t>调光台</t>
    <phoneticPr fontId="2" type="noConversion"/>
  </si>
  <si>
    <t>信号放大器</t>
    <phoneticPr fontId="2" type="noConversion"/>
  </si>
  <si>
    <t>配电柜</t>
    <phoneticPr fontId="2" type="noConversion"/>
  </si>
  <si>
    <t>Truss架</t>
    <phoneticPr fontId="2" type="noConversion"/>
  </si>
  <si>
    <t>QD 处理器</t>
    <phoneticPr fontId="2" type="noConversion"/>
  </si>
  <si>
    <t xml:space="preserve">摄像头  </t>
    <phoneticPr fontId="2" type="noConversion"/>
  </si>
  <si>
    <t>24寸全高清视频显示器</t>
  </si>
  <si>
    <t>POWER DISTRIBUTION 配电柜(稳压电源）</t>
    <phoneticPr fontId="2" type="noConversion"/>
  </si>
  <si>
    <t>电缆线</t>
    <phoneticPr fontId="2" type="noConversion"/>
  </si>
  <si>
    <t>Truss配件</t>
    <phoneticPr fontId="2" type="noConversion"/>
  </si>
  <si>
    <t>IBM</t>
    <phoneticPr fontId="2" type="noConversion"/>
  </si>
  <si>
    <t>组项名称</t>
  </si>
  <si>
    <t>规格</t>
  </si>
  <si>
    <t>单位</t>
  </si>
  <si>
    <t>搭建管理</t>
  </si>
  <si>
    <t>Ⅰ</t>
  </si>
  <si>
    <t>地面部分</t>
  </si>
  <si>
    <t>地台调节脚</t>
  </si>
  <si>
    <t>系统地台调节脚</t>
  </si>
  <si>
    <t>地台板</t>
  </si>
  <si>
    <t>40mm系统地台板</t>
  </si>
  <si>
    <t>1000mm*1000mm</t>
  </si>
  <si>
    <t>平方米</t>
  </si>
  <si>
    <t>地台找平板</t>
  </si>
  <si>
    <t>18MM基础找平板</t>
  </si>
  <si>
    <t>1224mm*2440mmL</t>
  </si>
  <si>
    <t>橡木纹地板</t>
  </si>
  <si>
    <t>800mmW*1200mmL</t>
  </si>
  <si>
    <t>地台收边</t>
  </si>
  <si>
    <t>不锈钢收边条</t>
  </si>
  <si>
    <t>150mm高</t>
  </si>
  <si>
    <t>延米</t>
  </si>
  <si>
    <t>地毯</t>
  </si>
  <si>
    <t>圈绒地毯</t>
  </si>
  <si>
    <t>组</t>
  </si>
  <si>
    <t>Ⅱ</t>
  </si>
  <si>
    <t>主体结构</t>
  </si>
  <si>
    <t>（A）</t>
  </si>
  <si>
    <t>墙体</t>
  </si>
  <si>
    <t>墙体内部</t>
  </si>
  <si>
    <t>钢框架焊接</t>
  </si>
  <si>
    <t>2770mmx1200mm</t>
  </si>
  <si>
    <t>正立面格栅条墙体</t>
  </si>
  <si>
    <t>18mm板单面橡木木纹饰面板</t>
  </si>
  <si>
    <t>2770mmx40mm</t>
  </si>
  <si>
    <t>正立面横梁</t>
  </si>
  <si>
    <t>玻璃墙体</t>
  </si>
  <si>
    <t>12mm钢化玻璃</t>
  </si>
  <si>
    <t>主车台背墙板</t>
  </si>
  <si>
    <t>洽谈房间内墙板</t>
  </si>
  <si>
    <t>功能房间墙体结构</t>
  </si>
  <si>
    <t>功能房间房门</t>
  </si>
  <si>
    <t>功能房间房门五金件</t>
  </si>
  <si>
    <t>合页及门锁</t>
  </si>
  <si>
    <t>（B）</t>
  </si>
  <si>
    <t>天花结构</t>
  </si>
  <si>
    <t>天花绷布</t>
  </si>
  <si>
    <t>网眼绷布</t>
  </si>
  <si>
    <t>Truss楣板</t>
  </si>
  <si>
    <t>白色烤漆板</t>
  </si>
  <si>
    <t>公共洽谈区天花板</t>
  </si>
  <si>
    <t>300mmW*4000mmL</t>
  </si>
  <si>
    <t>Ⅲ</t>
  </si>
  <si>
    <t>Ⅳ</t>
  </si>
  <si>
    <t>灯柱/立柱</t>
  </si>
  <si>
    <t>立柱</t>
  </si>
  <si>
    <t>白色喷漆立柱</t>
  </si>
  <si>
    <t>162mmDx8000mmH x 8mm</t>
  </si>
  <si>
    <t>件</t>
  </si>
  <si>
    <t>立柱柱头</t>
  </si>
  <si>
    <t>立柱盖板</t>
  </si>
  <si>
    <t>PVC白色烤漆</t>
  </si>
  <si>
    <t>美工</t>
  </si>
  <si>
    <t>主背墙立牌LOGO</t>
  </si>
  <si>
    <t>镀铬背发光Logo</t>
  </si>
  <si>
    <t>欢迎接待台LOGO</t>
  </si>
  <si>
    <t>套</t>
  </si>
  <si>
    <t>玻璃墙腰身贴</t>
  </si>
  <si>
    <t>磨砂VOVLVO雕刻字</t>
  </si>
  <si>
    <t>房间门牌</t>
  </si>
  <si>
    <t>双色板腐蚀刻字</t>
  </si>
  <si>
    <t>200mmL*66mmH</t>
  </si>
  <si>
    <t>车牌</t>
  </si>
  <si>
    <t>480mmL*180mmW</t>
  </si>
  <si>
    <t>其他</t>
  </si>
  <si>
    <t>1400mmHx275mmW</t>
  </si>
  <si>
    <t>欢迎接待台</t>
  </si>
  <si>
    <t>橡木贴皮处理，内设层板抽屉</t>
  </si>
  <si>
    <t>1800mmL*1100mmH*600mmW</t>
  </si>
  <si>
    <t>外表实木贴皮清漆处理，内部白色烤漆处理</t>
  </si>
  <si>
    <t>Ⅶ</t>
  </si>
  <si>
    <t>电器设备</t>
  </si>
  <si>
    <t>3P落地空调</t>
  </si>
  <si>
    <t>1.5P式吊装空调</t>
  </si>
  <si>
    <t>天花LED双眼筒灯</t>
  </si>
  <si>
    <t>盏</t>
  </si>
  <si>
    <t>铜地插</t>
  </si>
  <si>
    <t>电线及电缆</t>
  </si>
  <si>
    <t>国标电缆及电线若干</t>
  </si>
  <si>
    <t>增补</t>
  </si>
  <si>
    <t>Ⅷ</t>
  </si>
  <si>
    <t>家具</t>
  </si>
  <si>
    <t>洽谈桌椅</t>
  </si>
  <si>
    <t>白色折叠椅</t>
  </si>
  <si>
    <t>9门铁皮柜</t>
  </si>
  <si>
    <t>灭火器</t>
  </si>
  <si>
    <t>包装箱</t>
  </si>
  <si>
    <t>展具物料包装箱</t>
  </si>
  <si>
    <t>数量</t>
  </si>
  <si>
    <t>重新购买</t>
  </si>
  <si>
    <t>地插及墙插</t>
  </si>
  <si>
    <t>重新更换</t>
  </si>
  <si>
    <t>部分补充</t>
  </si>
  <si>
    <t>单价</t>
    <phoneticPr fontId="15" type="noConversion"/>
  </si>
  <si>
    <t>合计</t>
    <phoneticPr fontId="15" type="noConversion"/>
  </si>
  <si>
    <t>白色墙板</t>
    <phoneticPr fontId="15" type="noConversion"/>
  </si>
  <si>
    <t>白色门及门框</t>
    <phoneticPr fontId="15" type="noConversion"/>
  </si>
  <si>
    <t>项</t>
    <phoneticPr fontId="15" type="noConversion"/>
  </si>
  <si>
    <t>1.1.1</t>
  </si>
  <si>
    <t>TW 全频线阵列音箱</t>
    <phoneticPr fontId="17" type="noConversion"/>
  </si>
  <si>
    <t>TW Full  Linerange speaker</t>
  </si>
  <si>
    <t>1.1.2</t>
  </si>
  <si>
    <t>TW 全频线阵列超低音箱</t>
    <phoneticPr fontId="17" type="noConversion"/>
  </si>
  <si>
    <t xml:space="preserve">TW Full  Linerange speaker SUB </t>
  </si>
  <si>
    <t>1.1.3</t>
  </si>
  <si>
    <t>NEXO 全频段音箱</t>
    <phoneticPr fontId="17" type="noConversion"/>
  </si>
  <si>
    <t>Nexo PS-15 Loudspeaker</t>
  </si>
  <si>
    <t>1.1.4</t>
  </si>
  <si>
    <t>功率放大器</t>
    <phoneticPr fontId="17" type="noConversion"/>
  </si>
  <si>
    <t>Audio AMP</t>
  </si>
  <si>
    <t>1.1.5</t>
  </si>
  <si>
    <t>Galileo408 数字音响处理器</t>
    <phoneticPr fontId="17" type="noConversion"/>
  </si>
  <si>
    <t>Audio processor</t>
  </si>
  <si>
    <t>1.1.6</t>
  </si>
  <si>
    <t>1.1.7</t>
  </si>
  <si>
    <t>1.1.8</t>
  </si>
  <si>
    <t>1.1.9</t>
  </si>
  <si>
    <t>1.2.1</t>
  </si>
  <si>
    <t>575瓦冷光灯</t>
    <phoneticPr fontId="2" type="noConversion"/>
  </si>
  <si>
    <t>1.2.2</t>
  </si>
  <si>
    <t>1.2.3</t>
  </si>
  <si>
    <t>1.2.4</t>
  </si>
  <si>
    <t>1.2.5</t>
  </si>
  <si>
    <t>硅箱</t>
    <phoneticPr fontId="2" type="noConversion"/>
  </si>
  <si>
    <t>1.2.7</t>
  </si>
  <si>
    <t>Staging, Truss, 600mm x 400mm 3D Box Truss、Staging, Truss, 400mm x 300mm 3D Box Truss，Staging, Truss, 100mm x 100mm 3D Box Truss</t>
    <phoneticPr fontId="2" type="noConversion"/>
  </si>
  <si>
    <t>1.2.8</t>
  </si>
  <si>
    <t>1.2.9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</si>
  <si>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</si>
  <si>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</si>
  <si>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</si>
  <si>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</si>
  <si>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</si>
  <si>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</si>
  <si>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</si>
  <si>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</si>
  <si>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</si>
  <si>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QD 处理器</t>
    <phoneticPr fontId="2" type="noConversion"/>
  </si>
  <si>
    <t>无缝切换506</t>
    <phoneticPr fontId="2" type="noConversion"/>
  </si>
  <si>
    <t>17.5mX3台</t>
    <phoneticPr fontId="17" type="noConversion"/>
  </si>
  <si>
    <t>15寸全频音箱</t>
    <phoneticPr fontId="3" type="noConversion"/>
  </si>
  <si>
    <t>控制室监听音响</t>
    <phoneticPr fontId="3" type="noConversion"/>
  </si>
  <si>
    <t>UHF-UR4D 无线手持</t>
    <phoneticPr fontId="2" type="noConversion"/>
  </si>
  <si>
    <t>Galileo408 数字音响处理器</t>
    <phoneticPr fontId="2" type="noConversion"/>
  </si>
  <si>
    <t>500＊500</t>
    <phoneticPr fontId="3" type="noConversion"/>
  </si>
  <si>
    <t>1个摄像头+主机+显示器</t>
    <phoneticPr fontId="3" type="noConversion"/>
  </si>
  <si>
    <t>展馆费用管理费10%</t>
    <phoneticPr fontId="5" type="noConversion"/>
  </si>
  <si>
    <t>地板橡木色</t>
    <phoneticPr fontId="3" type="noConversion"/>
  </si>
  <si>
    <t>地台收边不锈钢</t>
    <phoneticPr fontId="3" type="noConversion"/>
  </si>
  <si>
    <t>维修内容</t>
    <phoneticPr fontId="5" type="noConversion"/>
  </si>
  <si>
    <t>维修内容</t>
    <phoneticPr fontId="3" type="noConversion"/>
  </si>
  <si>
    <t>平方米</t>
    <phoneticPr fontId="3" type="noConversion"/>
  </si>
  <si>
    <t>套</t>
    <phoneticPr fontId="3" type="noConversion"/>
  </si>
  <si>
    <t>家具</t>
    <phoneticPr fontId="3" type="noConversion"/>
  </si>
  <si>
    <t>360mmW*25375mmL</t>
    <phoneticPr fontId="5" type="noConversion"/>
  </si>
  <si>
    <t>洽谈房间内墙板</t>
    <phoneticPr fontId="5" type="noConversion"/>
  </si>
  <si>
    <t>套</t>
    <phoneticPr fontId="5" type="noConversion"/>
  </si>
  <si>
    <t>600mmW*60000mmL</t>
    <phoneticPr fontId="5" type="noConversion"/>
  </si>
  <si>
    <t>300mmW*3800mmL</t>
    <phoneticPr fontId="5" type="noConversion"/>
  </si>
  <si>
    <t>组</t>
    <phoneticPr fontId="5" type="noConversion"/>
  </si>
  <si>
    <t>6000mmL*5500mmW*300mmH</t>
    <phoneticPr fontId="5" type="noConversion"/>
  </si>
  <si>
    <t>新制作</t>
    <phoneticPr fontId="5" type="noConversion"/>
  </si>
  <si>
    <t>新购</t>
    <phoneticPr fontId="5" type="noConversion"/>
  </si>
  <si>
    <t>亚克力表面即时贴</t>
    <phoneticPr fontId="5" type="noConversion"/>
  </si>
  <si>
    <t>重新制作</t>
    <phoneticPr fontId="5" type="noConversion"/>
  </si>
  <si>
    <t>整体钢结构表面白色油漆</t>
    <phoneticPr fontId="5" type="noConversion"/>
  </si>
  <si>
    <t>部分钢架变形，部分修补</t>
  </si>
  <si>
    <t>17.5mX2台</t>
    <phoneticPr fontId="17" type="noConversion"/>
  </si>
  <si>
    <t>部分新购</t>
    <phoneticPr fontId="5" type="noConversion"/>
  </si>
  <si>
    <t>调节脚上口凸点变形，部分更换</t>
    <phoneticPr fontId="5" type="noConversion"/>
  </si>
  <si>
    <t>有切割的基础板，部分补足</t>
    <phoneticPr fontId="5" type="noConversion"/>
  </si>
  <si>
    <t>更换面板</t>
    <phoneticPr fontId="5" type="noConversion"/>
  </si>
  <si>
    <t>部分更换</t>
    <phoneticPr fontId="5" type="noConversion"/>
  </si>
  <si>
    <t>公共洽谈区天花横梁</t>
    <phoneticPr fontId="5" type="noConversion"/>
  </si>
  <si>
    <t>新购</t>
    <phoneticPr fontId="3" type="noConversion"/>
  </si>
  <si>
    <t>Transportation 展具运输费用</t>
  </si>
  <si>
    <t>Material Maintenance 展具维护</t>
  </si>
  <si>
    <t>Other  Expenses  其他费用</t>
  </si>
  <si>
    <t>摄像头监控系统</t>
  </si>
  <si>
    <t>42寸电视</t>
  </si>
  <si>
    <t>每站维护费</t>
    <phoneticPr fontId="5" type="noConversion"/>
  </si>
  <si>
    <t>2400mmH*17375mmL</t>
    <phoneticPr fontId="5" type="noConversion"/>
  </si>
  <si>
    <t>序号</t>
    <phoneticPr fontId="3" type="noConversion"/>
  </si>
  <si>
    <t>描述</t>
    <phoneticPr fontId="3" type="noConversion"/>
  </si>
  <si>
    <t>序号</t>
    <phoneticPr fontId="5" type="noConversion"/>
  </si>
  <si>
    <t>组项名称</t>
    <phoneticPr fontId="9" type="noConversion"/>
  </si>
  <si>
    <t>描述</t>
    <phoneticPr fontId="9" type="noConversion"/>
  </si>
  <si>
    <t>单价</t>
    <phoneticPr fontId="9" type="noConversion"/>
  </si>
  <si>
    <t>单位</t>
    <phoneticPr fontId="9" type="noConversion"/>
  </si>
  <si>
    <t>数量</t>
    <phoneticPr fontId="9" type="noConversion"/>
  </si>
  <si>
    <t>合计</t>
    <phoneticPr fontId="9" type="noConversion"/>
  </si>
  <si>
    <t>展期</t>
  </si>
  <si>
    <t>平米</t>
  </si>
  <si>
    <t>个</t>
    <phoneticPr fontId="5" type="noConversion"/>
  </si>
  <si>
    <t>车</t>
    <phoneticPr fontId="5" type="noConversion"/>
  </si>
  <si>
    <t>场</t>
    <phoneticPr fontId="5" type="noConversion"/>
  </si>
  <si>
    <t>展具运输费用</t>
    <phoneticPr fontId="5" type="noConversion"/>
  </si>
  <si>
    <t>搭建费用</t>
    <phoneticPr fontId="5" type="noConversion"/>
  </si>
  <si>
    <t xml:space="preserve">展具常规维护 </t>
    <phoneticPr fontId="5" type="noConversion"/>
  </si>
  <si>
    <t>其他费用</t>
    <phoneticPr fontId="5" type="noConversion"/>
  </si>
  <si>
    <t>序号</t>
    <phoneticPr fontId="10" type="noConversion"/>
  </si>
  <si>
    <t>组项名称</t>
    <phoneticPr fontId="10" type="noConversion"/>
  </si>
  <si>
    <t>描述</t>
    <phoneticPr fontId="10" type="noConversion"/>
  </si>
  <si>
    <t>单位</t>
    <phoneticPr fontId="10" type="noConversion"/>
  </si>
  <si>
    <t>数量</t>
    <phoneticPr fontId="10" type="noConversion"/>
  </si>
  <si>
    <t>单价</t>
    <phoneticPr fontId="10" type="noConversion"/>
  </si>
  <si>
    <t>合计</t>
    <phoneticPr fontId="10" type="noConversion"/>
  </si>
  <si>
    <t>台</t>
    <phoneticPr fontId="3" type="noConversion"/>
  </si>
  <si>
    <t>车</t>
    <phoneticPr fontId="3" type="noConversion"/>
  </si>
  <si>
    <t>单套展具维修改造总价（未税）</t>
    <phoneticPr fontId="5" type="noConversion"/>
  </si>
  <si>
    <t>展具运输费用</t>
    <phoneticPr fontId="3" type="noConversion"/>
  </si>
  <si>
    <t>搭建费用</t>
    <phoneticPr fontId="3" type="noConversion"/>
  </si>
  <si>
    <t xml:space="preserve">展具维护 </t>
    <phoneticPr fontId="3" type="noConversion"/>
  </si>
  <si>
    <t>其他费用</t>
    <phoneticPr fontId="3" type="noConversion"/>
  </si>
  <si>
    <t>300mmH*30000mmL</t>
    <phoneticPr fontId="5" type="noConversion"/>
  </si>
  <si>
    <t>白色油漆吊装天花板</t>
    <phoneticPr fontId="3" type="noConversion"/>
  </si>
  <si>
    <t>白色油漆吊装天花横梁</t>
    <phoneticPr fontId="5" type="noConversion"/>
  </si>
  <si>
    <t>功能房间天花横梁</t>
    <phoneticPr fontId="3" type="noConversion"/>
  </si>
  <si>
    <t>功能房间天花板</t>
    <phoneticPr fontId="3" type="noConversion"/>
  </si>
  <si>
    <t>灰色三聚氰胺仿石材面板</t>
    <phoneticPr fontId="5" type="noConversion"/>
  </si>
  <si>
    <t>木结构表面灰色三聚氰胺板</t>
    <phoneticPr fontId="3" type="noConversion"/>
  </si>
  <si>
    <t>表层划痕过多，重新油漆修补</t>
    <phoneticPr fontId="3" type="noConversion"/>
  </si>
  <si>
    <t>钢框内部结构，白色烤漆饰面</t>
    <phoneticPr fontId="3" type="noConversion"/>
  </si>
  <si>
    <t>吧台</t>
    <phoneticPr fontId="3" type="noConversion"/>
  </si>
  <si>
    <t>钢木结构</t>
    <phoneticPr fontId="5" type="noConversion"/>
  </si>
  <si>
    <t>项</t>
    <phoneticPr fontId="3" type="noConversion"/>
  </si>
  <si>
    <t>2</t>
    <phoneticPr fontId="3" type="noConversion"/>
  </si>
  <si>
    <t>表面划痕，翻新</t>
    <phoneticPr fontId="5" type="noConversion"/>
  </si>
  <si>
    <t>数量</t>
    <phoneticPr fontId="3" type="noConversion"/>
  </si>
  <si>
    <t>单价</t>
    <phoneticPr fontId="3" type="noConversion"/>
  </si>
  <si>
    <t>总价</t>
    <phoneticPr fontId="3" type="noConversion"/>
  </si>
  <si>
    <t>C级汇总</t>
    <phoneticPr fontId="3" type="noConversion"/>
  </si>
  <si>
    <t>D级汇总</t>
    <phoneticPr fontId="3" type="noConversion"/>
  </si>
  <si>
    <t>备注</t>
    <phoneticPr fontId="3" type="noConversion"/>
  </si>
  <si>
    <t>400平米展具</t>
    <phoneticPr fontId="3" type="noConversion"/>
  </si>
  <si>
    <t>展车充电器</t>
    <phoneticPr fontId="3" type="noConversion"/>
  </si>
  <si>
    <t>直径800mm</t>
    <phoneticPr fontId="3" type="noConversion"/>
  </si>
  <si>
    <t>精品展示层板</t>
    <phoneticPr fontId="3" type="noConversion"/>
  </si>
  <si>
    <t>1200mm*300mm</t>
    <phoneticPr fontId="3" type="noConversion"/>
  </si>
  <si>
    <t>精品区</t>
    <phoneticPr fontId="3" type="noConversion"/>
  </si>
  <si>
    <t>衣服展示支架</t>
    <phoneticPr fontId="3" type="noConversion"/>
  </si>
  <si>
    <t>木纹格栅天花</t>
    <phoneticPr fontId="3" type="noConversion"/>
  </si>
  <si>
    <t>重新烤漆</t>
    <phoneticPr fontId="3" type="noConversion"/>
  </si>
  <si>
    <t>4000mm*6000mm</t>
    <phoneticPr fontId="3" type="noConversion"/>
  </si>
  <si>
    <t>4000mm*6000mm</t>
    <phoneticPr fontId="3" type="noConversion"/>
  </si>
  <si>
    <t>新制作</t>
    <phoneticPr fontId="3" type="noConversion"/>
  </si>
  <si>
    <t>总计</t>
    <phoneticPr fontId="3" type="noConversion"/>
  </si>
  <si>
    <t>Set Up 搭建费用
(3.5天搭建，8小时/天，装卸货除外；含木工，AV，电工，项目人员等)</t>
    <phoneticPr fontId="3" type="noConversion"/>
  </si>
  <si>
    <t>摇头LED染色灯</t>
    <phoneticPr fontId="2" type="noConversion"/>
  </si>
  <si>
    <t>VIKY MC-1019Z，展台面光灯及染色效果</t>
    <phoneticPr fontId="2" type="noConversion"/>
  </si>
  <si>
    <t>光束效果灯</t>
    <phoneticPr fontId="2" type="noConversion"/>
  </si>
  <si>
    <t>氛围效果</t>
    <phoneticPr fontId="2" type="noConversion"/>
  </si>
  <si>
    <t>1.2.3</t>
    <phoneticPr fontId="5" type="noConversion"/>
  </si>
  <si>
    <t>1.2.4</t>
    <phoneticPr fontId="5" type="noConversion"/>
  </si>
  <si>
    <t>1.2.5</t>
    <phoneticPr fontId="5" type="noConversion"/>
  </si>
  <si>
    <t>1.2.6</t>
    <phoneticPr fontId="5" type="noConversion"/>
  </si>
  <si>
    <t>1.2.7</t>
    <phoneticPr fontId="5" type="noConversion"/>
  </si>
  <si>
    <t>白色网格布，电动葫芦，电动葫芦控制器等</t>
    <phoneticPr fontId="2" type="noConversion"/>
  </si>
  <si>
    <t>苹果笔记本</t>
    <phoneticPr fontId="2" type="noConversion"/>
  </si>
  <si>
    <t>每站场馆费用(机立，仓储费，展位管理费，施工管理费等)</t>
    <phoneticPr fontId="5" type="noConversion"/>
  </si>
  <si>
    <t>数字功放</t>
    <phoneticPr fontId="3" type="noConversion"/>
  </si>
  <si>
    <t>数码调音台</t>
    <phoneticPr fontId="3" type="noConversion"/>
  </si>
  <si>
    <t>1.1.7</t>
    <phoneticPr fontId="3" type="noConversion"/>
  </si>
  <si>
    <t>项</t>
    <phoneticPr fontId="3" type="noConversion"/>
  </si>
  <si>
    <t>音频线材</t>
    <phoneticPr fontId="2" type="noConversion"/>
  </si>
  <si>
    <t>1.1.8</t>
    <phoneticPr fontId="3" type="noConversion"/>
  </si>
  <si>
    <t>1.1.9</t>
    <phoneticPr fontId="3" type="noConversion"/>
  </si>
  <si>
    <t xml:space="preserve">灯光控制台        </t>
    <phoneticPr fontId="3" type="noConversion"/>
  </si>
  <si>
    <t>1.2.6</t>
    <phoneticPr fontId="3" type="noConversion"/>
  </si>
  <si>
    <t>苹果笔记本电脑</t>
    <phoneticPr fontId="3" type="noConversion"/>
  </si>
  <si>
    <t>1.3.7</t>
    <phoneticPr fontId="3" type="noConversion"/>
  </si>
  <si>
    <t>高清切换器</t>
    <phoneticPr fontId="3" type="noConversion"/>
  </si>
  <si>
    <t>台</t>
    <phoneticPr fontId="3" type="noConversion"/>
  </si>
  <si>
    <t>1.3.8</t>
    <phoneticPr fontId="3" type="noConversion"/>
  </si>
  <si>
    <t>1.3.9</t>
    <phoneticPr fontId="3" type="noConversion"/>
  </si>
  <si>
    <t>视频线材</t>
    <phoneticPr fontId="2" type="noConversion"/>
  </si>
  <si>
    <t>配电柜</t>
    <phoneticPr fontId="5" type="noConversion"/>
  </si>
  <si>
    <t>1.1.10</t>
    <phoneticPr fontId="5" type="noConversion"/>
  </si>
  <si>
    <t>重新购买，功能间</t>
    <phoneticPr fontId="3" type="noConversion"/>
  </si>
  <si>
    <t>重新更换饰面板</t>
    <phoneticPr fontId="5" type="noConversion"/>
  </si>
  <si>
    <t>白色/浅灰色地板</t>
    <phoneticPr fontId="3" type="noConversion"/>
  </si>
  <si>
    <t>修缮维修</t>
  </si>
  <si>
    <t>修缮维修</t>
    <phoneticPr fontId="3" type="noConversion"/>
  </si>
  <si>
    <t>2800mmH*28000mmL</t>
    <phoneticPr fontId="5" type="noConversion"/>
  </si>
  <si>
    <t>修缮维修</t>
    <phoneticPr fontId="3" type="noConversion"/>
  </si>
  <si>
    <t>2800mm*4000mm</t>
    <phoneticPr fontId="5" type="noConversion"/>
  </si>
  <si>
    <t>精品展示底座</t>
    <phoneticPr fontId="3" type="noConversion"/>
  </si>
  <si>
    <t>精品区改造</t>
    <phoneticPr fontId="5" type="noConversion"/>
  </si>
  <si>
    <t>重新烤漆</t>
    <phoneticPr fontId="3" type="noConversion"/>
  </si>
  <si>
    <t>部分重新油漆</t>
    <phoneticPr fontId="3" type="noConversion"/>
  </si>
  <si>
    <t>白色油漆吊装白色网眼布</t>
    <phoneticPr fontId="3" type="noConversion"/>
  </si>
  <si>
    <t>改造修缮</t>
    <phoneticPr fontId="3" type="noConversion"/>
  </si>
  <si>
    <t>车台</t>
    <phoneticPr fontId="3" type="noConversion"/>
  </si>
  <si>
    <t>主车台结构</t>
    <phoneticPr fontId="3" type="noConversion"/>
  </si>
  <si>
    <t>主车台面板</t>
    <phoneticPr fontId="3" type="noConversion"/>
  </si>
  <si>
    <t>主台阶踏步</t>
    <phoneticPr fontId="5" type="noConversion"/>
  </si>
  <si>
    <t>新制作</t>
    <phoneticPr fontId="3" type="noConversion"/>
  </si>
  <si>
    <t>（C）</t>
    <phoneticPr fontId="3" type="noConversion"/>
  </si>
  <si>
    <t>（D）</t>
    <phoneticPr fontId="3" type="noConversion"/>
  </si>
  <si>
    <t>茶歇区</t>
    <phoneticPr fontId="3" type="noConversion"/>
  </si>
  <si>
    <t>茶歇区改造</t>
    <phoneticPr fontId="5" type="noConversion"/>
  </si>
  <si>
    <t>2800mm*4000mm</t>
    <phoneticPr fontId="5" type="noConversion"/>
  </si>
  <si>
    <t>茶歇台</t>
    <phoneticPr fontId="3" type="noConversion"/>
  </si>
  <si>
    <t>茶歇区装饰</t>
    <phoneticPr fontId="3" type="noConversion"/>
  </si>
  <si>
    <t>洽谈房间内墙板</t>
    <phoneticPr fontId="5" type="noConversion"/>
  </si>
  <si>
    <t>2800mmH*4000mmL</t>
    <phoneticPr fontId="5" type="noConversion"/>
  </si>
  <si>
    <t>新制作</t>
    <phoneticPr fontId="5" type="noConversion"/>
  </si>
  <si>
    <t>新制作</t>
    <phoneticPr fontId="5" type="noConversion"/>
  </si>
  <si>
    <t>更新制作画面</t>
    <phoneticPr fontId="3" type="noConversion"/>
  </si>
  <si>
    <t>项</t>
    <phoneticPr fontId="3" type="noConversion"/>
  </si>
  <si>
    <t>洽谈区美工画面</t>
    <phoneticPr fontId="3" type="noConversion"/>
  </si>
  <si>
    <t>Ipad参数说明牌</t>
    <phoneticPr fontId="5" type="noConversion"/>
  </si>
  <si>
    <t>新制作</t>
    <phoneticPr fontId="3" type="noConversion"/>
  </si>
  <si>
    <t>修缮，翻新</t>
    <phoneticPr fontId="3" type="noConversion"/>
  </si>
  <si>
    <t>一桌四椅(方桌圆底盘）北欧式座椅</t>
    <phoneticPr fontId="3" type="noConversion"/>
  </si>
  <si>
    <t>功能间IBM桌</t>
    <phoneticPr fontId="3" type="noConversion"/>
  </si>
  <si>
    <t>部分更换</t>
    <phoneticPr fontId="3" type="noConversion"/>
  </si>
  <si>
    <t>修缮，翻新</t>
    <phoneticPr fontId="3" type="noConversion"/>
  </si>
  <si>
    <t>延米</t>
    <phoneticPr fontId="3" type="noConversion"/>
  </si>
  <si>
    <t>Ⅵ</t>
    <phoneticPr fontId="3" type="noConversion"/>
  </si>
  <si>
    <t>灭火器</t>
    <phoneticPr fontId="3" type="noConversion"/>
  </si>
  <si>
    <t>5公斤</t>
    <phoneticPr fontId="3" type="noConversion"/>
  </si>
  <si>
    <t>5公斤</t>
    <phoneticPr fontId="3" type="noConversion"/>
  </si>
  <si>
    <t>新购</t>
    <phoneticPr fontId="3" type="noConversion"/>
  </si>
  <si>
    <t>Ⅴ</t>
    <phoneticPr fontId="3" type="noConversion"/>
  </si>
  <si>
    <t>北线-4套展具维修改造总价（未税）</t>
    <phoneticPr fontId="5" type="noConversion"/>
  </si>
  <si>
    <t>北线</t>
    <phoneticPr fontId="5" type="noConversion"/>
  </si>
  <si>
    <t>北线</t>
    <phoneticPr fontId="3" type="noConversion"/>
  </si>
  <si>
    <t>北线</t>
    <phoneticPr fontId="3" type="noConversion"/>
  </si>
  <si>
    <t>C展展具4套</t>
    <phoneticPr fontId="3" type="noConversion"/>
  </si>
  <si>
    <t>D展展具4套</t>
    <phoneticPr fontId="3" type="noConversion"/>
  </si>
  <si>
    <t>单套展具维修改造总价（未税）</t>
    <phoneticPr fontId="5" type="noConversion"/>
  </si>
  <si>
    <t>17.5mX4台</t>
  </si>
  <si>
    <t>项</t>
    <phoneticPr fontId="5" type="noConversion"/>
  </si>
  <si>
    <t>项</t>
    <phoneticPr fontId="3" type="noConversion"/>
  </si>
  <si>
    <t>5</t>
    <phoneticPr fontId="3" type="noConversion"/>
  </si>
  <si>
    <t>备注</t>
    <phoneticPr fontId="15" type="noConversion"/>
  </si>
  <si>
    <t>备注</t>
    <phoneticPr fontId="15" type="noConversion"/>
  </si>
  <si>
    <t>音频线材</t>
    <phoneticPr fontId="5" type="noConversion"/>
  </si>
  <si>
    <t>笔记本</t>
    <phoneticPr fontId="2" type="noConversion"/>
  </si>
  <si>
    <t>电缆线-灯光线材</t>
    <phoneticPr fontId="2" type="noConversion"/>
  </si>
  <si>
    <t xml:space="preserve">BNC信号线  </t>
    <phoneticPr fontId="5" type="noConversion"/>
  </si>
  <si>
    <t>VGA信号线</t>
    <phoneticPr fontId="5" type="noConversion"/>
  </si>
  <si>
    <t>C级维修改造</t>
    <phoneticPr fontId="3" type="noConversion"/>
  </si>
  <si>
    <t>2021 沃尔沃CD级巡展</t>
    <phoneticPr fontId="3" type="noConversion"/>
  </si>
  <si>
    <t>南线</t>
    <phoneticPr fontId="3" type="noConversion"/>
  </si>
  <si>
    <t>北线</t>
    <phoneticPr fontId="3" type="noConversion"/>
  </si>
  <si>
    <t>C级搭建12站                                                   (包含展馆费)</t>
    <phoneticPr fontId="3" type="noConversion"/>
  </si>
  <si>
    <t>D级维修改造</t>
    <phoneticPr fontId="3" type="noConversion"/>
  </si>
  <si>
    <t>D级搭建17站                                                    (包含展馆费)</t>
    <phoneticPr fontId="3" type="noConversion"/>
  </si>
  <si>
    <t>C级增加200㎡</t>
    <phoneticPr fontId="3" type="noConversion"/>
  </si>
  <si>
    <t>北线合计</t>
    <phoneticPr fontId="3" type="noConversion"/>
  </si>
  <si>
    <t>南线合计</t>
    <phoneticPr fontId="3" type="noConversion"/>
  </si>
  <si>
    <t>D级维修改造</t>
    <phoneticPr fontId="3" type="noConversion"/>
  </si>
  <si>
    <t>C级搭建16站                                                   (包含展馆费)</t>
    <phoneticPr fontId="3" type="noConversion"/>
  </si>
  <si>
    <t>D级搭建17站                                                    (包含展馆费)</t>
    <phoneticPr fontId="3" type="noConversion"/>
  </si>
  <si>
    <t>重新更换</t>
    <phoneticPr fontId="5" type="noConversion"/>
  </si>
  <si>
    <t>沃尔沃C级400平米展具维修改造</t>
    <phoneticPr fontId="3" type="noConversion"/>
  </si>
  <si>
    <t>背景墙改造</t>
    <phoneticPr fontId="5" type="noConversion"/>
  </si>
  <si>
    <t>修缮，部分新购</t>
    <phoneticPr fontId="5" type="noConversion"/>
  </si>
  <si>
    <t>主墙体屋檐结构</t>
    <phoneticPr fontId="3" type="noConversion"/>
  </si>
  <si>
    <t>延米</t>
    <phoneticPr fontId="3" type="noConversion"/>
  </si>
  <si>
    <t>1.2m*31延米，</t>
    <phoneticPr fontId="3" type="noConversion"/>
  </si>
  <si>
    <t>钢结构+木制烤漆饰面+发光灯带</t>
    <phoneticPr fontId="3" type="noConversion"/>
  </si>
  <si>
    <t>新作</t>
    <phoneticPr fontId="3" type="noConversion"/>
  </si>
  <si>
    <t>AV Light &amp; Video（12站）</t>
    <phoneticPr fontId="5" type="noConversion"/>
  </si>
  <si>
    <t>Set Up 搭建费用
(4天搭建，8小时/天，装卸货除外；含木工，AV，电工，项目人员等)</t>
    <phoneticPr fontId="5" type="noConversion"/>
  </si>
  <si>
    <t xml:space="preserve">烟台  04/08-04/12 </t>
  </si>
  <si>
    <t xml:space="preserve">太原  05/27-05/31 </t>
  </si>
  <si>
    <t xml:space="preserve">常州  5月TBD </t>
  </si>
  <si>
    <t xml:space="preserve">郑州  06/11-06/14 </t>
  </si>
  <si>
    <t xml:space="preserve">兰州  08/18-08/23 </t>
  </si>
  <si>
    <t xml:space="preserve">烟台 09/09-09/13 </t>
  </si>
  <si>
    <t xml:space="preserve">潍坊  09/10-09/12 </t>
  </si>
  <si>
    <t xml:space="preserve">石家庄 09/17-09/21 </t>
  </si>
  <si>
    <t xml:space="preserve">常州  09/30-10/04 </t>
  </si>
  <si>
    <t xml:space="preserve">太原 10/13-10/17 </t>
  </si>
  <si>
    <t xml:space="preserve">大连 11/17-11/21 </t>
  </si>
  <si>
    <t xml:space="preserve">哈尔滨  11/18-11/22 </t>
  </si>
  <si>
    <t>沃尔沃C级200平米展具新增</t>
    <phoneticPr fontId="3" type="noConversion"/>
  </si>
  <si>
    <t>新作</t>
    <phoneticPr fontId="3" type="noConversion"/>
  </si>
  <si>
    <t>新作</t>
    <phoneticPr fontId="3" type="noConversion"/>
  </si>
  <si>
    <t>IV</t>
    <phoneticPr fontId="3" type="noConversion"/>
  </si>
  <si>
    <t>4</t>
    <phoneticPr fontId="3" type="noConversion"/>
  </si>
  <si>
    <t>新购</t>
    <phoneticPr fontId="5" type="noConversion"/>
  </si>
  <si>
    <t>单套增加200㎡总价（未税）</t>
    <phoneticPr fontId="5" type="noConversion"/>
  </si>
  <si>
    <t>5</t>
    <phoneticPr fontId="3" type="noConversion"/>
  </si>
  <si>
    <t>AV Light &amp; Video(17站)</t>
    <phoneticPr fontId="3" type="noConversion"/>
  </si>
  <si>
    <t xml:space="preserve">威海  </t>
  </si>
  <si>
    <t xml:space="preserve">04/16-04/18 </t>
  </si>
  <si>
    <t xml:space="preserve">西宁  </t>
  </si>
  <si>
    <t xml:space="preserve">04/30-05/04 </t>
  </si>
  <si>
    <t>唐山</t>
  </si>
  <si>
    <t xml:space="preserve">  05/01-05/05 </t>
  </si>
  <si>
    <t xml:space="preserve">兰州  </t>
  </si>
  <si>
    <t xml:space="preserve">05/01-05/06 </t>
  </si>
  <si>
    <t xml:space="preserve">绵阳  </t>
  </si>
  <si>
    <t xml:space="preserve">05/19-05/23 </t>
  </si>
  <si>
    <t xml:space="preserve">呼和浩特 </t>
  </si>
  <si>
    <t xml:space="preserve"> 06/10-06/14 </t>
  </si>
  <si>
    <t>乌鲁木齐</t>
  </si>
  <si>
    <t xml:space="preserve">  06/17-06/20 </t>
  </si>
  <si>
    <t>银川</t>
  </si>
  <si>
    <t xml:space="preserve">  08/07-08/15 </t>
  </si>
  <si>
    <t xml:space="preserve">东营  </t>
  </si>
  <si>
    <t xml:space="preserve">9月TBD </t>
  </si>
  <si>
    <t xml:space="preserve">泰安  </t>
  </si>
  <si>
    <t xml:space="preserve">兰州 </t>
  </si>
  <si>
    <t xml:space="preserve"> 10/01-10/07 </t>
  </si>
  <si>
    <t xml:space="preserve">西宁 </t>
  </si>
  <si>
    <t xml:space="preserve">乌鲁木齐 </t>
  </si>
  <si>
    <t xml:space="preserve">10/13-10/18  </t>
  </si>
  <si>
    <t xml:space="preserve">银川  </t>
  </si>
  <si>
    <t xml:space="preserve">11/10-11/14 </t>
  </si>
  <si>
    <t xml:space="preserve">长春  </t>
  </si>
  <si>
    <t xml:space="preserve">11/11-11/15 </t>
  </si>
  <si>
    <t xml:space="preserve">烟台  </t>
  </si>
  <si>
    <t xml:space="preserve">12/10-12/12 </t>
  </si>
  <si>
    <t>AV Light &amp; Video（17站）</t>
    <phoneticPr fontId="3" type="noConversion"/>
  </si>
  <si>
    <t>AV Light &amp; Video（12站）</t>
    <phoneticPr fontId="5" type="noConversion"/>
  </si>
  <si>
    <t xml:space="preserve">05/01-05/05 </t>
    <phoneticPr fontId="3" type="noConversion"/>
  </si>
  <si>
    <t xml:space="preserve">06/10-06/14 </t>
    <phoneticPr fontId="3" type="noConversion"/>
  </si>
  <si>
    <t xml:space="preserve">06/17-06/20 </t>
    <phoneticPr fontId="3" type="noConversion"/>
  </si>
  <si>
    <t xml:space="preserve">08/07-08/15 </t>
    <phoneticPr fontId="3" type="noConversion"/>
  </si>
  <si>
    <t xml:space="preserve">10/01-10/07 </t>
    <phoneticPr fontId="3" type="noConversion"/>
  </si>
  <si>
    <t>南线-4套展具维修改造总价（未税）</t>
    <phoneticPr fontId="5" type="noConversion"/>
  </si>
  <si>
    <t>沃尔沃C级400平米展具搭建（南线16站）</t>
    <phoneticPr fontId="17" type="noConversion"/>
  </si>
  <si>
    <t>AV Light &amp; Video（16站）</t>
    <phoneticPr fontId="5" type="noConversion"/>
  </si>
  <si>
    <t>沃尔沃C级400平米展具搭建（北线12站）</t>
    <phoneticPr fontId="17" type="noConversion"/>
  </si>
  <si>
    <t>AV Light &amp; Video（16站）</t>
    <phoneticPr fontId="5" type="noConversion"/>
  </si>
  <si>
    <t>南线16站合计（未税）</t>
    <phoneticPr fontId="5" type="noConversion"/>
  </si>
  <si>
    <t>北线12站合计（未税）</t>
    <phoneticPr fontId="5" type="noConversion"/>
  </si>
  <si>
    <t>南线</t>
    <phoneticPr fontId="5" type="noConversion"/>
  </si>
  <si>
    <t xml:space="preserve">温州 </t>
  </si>
  <si>
    <t xml:space="preserve"> 04/08-04/11 </t>
  </si>
  <si>
    <t xml:space="preserve">杭州(白马湖) </t>
  </si>
  <si>
    <t xml:space="preserve"> 04/16-04/19 </t>
  </si>
  <si>
    <t xml:space="preserve">福州 </t>
  </si>
  <si>
    <t xml:space="preserve"> 04/30-05/03 </t>
  </si>
  <si>
    <t xml:space="preserve">杭州(西博会) </t>
  </si>
  <si>
    <t xml:space="preserve">东莞 </t>
  </si>
  <si>
    <t xml:space="preserve">南通 </t>
  </si>
  <si>
    <t xml:space="preserve">05/01-05/04 </t>
  </si>
  <si>
    <t xml:space="preserve">南宁  </t>
  </si>
  <si>
    <t xml:space="preserve">06/11-06/14 </t>
  </si>
  <si>
    <t xml:space="preserve">宁波 </t>
  </si>
  <si>
    <t xml:space="preserve">06/25-06/28 </t>
  </si>
  <si>
    <t xml:space="preserve">郑州 </t>
  </si>
  <si>
    <t xml:space="preserve">09/09-09/13 </t>
  </si>
  <si>
    <t xml:space="preserve">南通  </t>
  </si>
  <si>
    <t xml:space="preserve">10/01-10/04 </t>
  </si>
  <si>
    <t xml:space="preserve">东莞  </t>
  </si>
  <si>
    <t xml:space="preserve">10/01-10/05 </t>
  </si>
  <si>
    <t>佛山</t>
  </si>
  <si>
    <t xml:space="preserve"> 10/01-10/05 </t>
  </si>
  <si>
    <t>南宁</t>
  </si>
  <si>
    <t xml:space="preserve"> 11/25-11/29 </t>
  </si>
  <si>
    <t xml:space="preserve">厦门 </t>
  </si>
  <si>
    <t xml:space="preserve">11/26-11/29 </t>
  </si>
  <si>
    <t>宁波</t>
  </si>
  <si>
    <t xml:space="preserve"> 12/10-12/13 </t>
  </si>
  <si>
    <t>展具运输费用</t>
    <phoneticPr fontId="5" type="noConversion"/>
  </si>
  <si>
    <t>沃尔沃D级100平米展具新增</t>
    <phoneticPr fontId="3" type="noConversion"/>
  </si>
  <si>
    <t>单套增加100㎡总价（未税）</t>
    <phoneticPr fontId="5" type="noConversion"/>
  </si>
  <si>
    <t>D级增加100㎡</t>
    <phoneticPr fontId="3" type="noConversion"/>
  </si>
  <si>
    <t>沃尔沃D级300平米展具搭建（北线17站）</t>
    <phoneticPr fontId="3" type="noConversion"/>
  </si>
  <si>
    <t>北线17站合计（未税）</t>
    <phoneticPr fontId="5" type="noConversion"/>
  </si>
  <si>
    <t>沃尔沃D级300平米展具搭建（南线17站）</t>
    <phoneticPr fontId="3" type="noConversion"/>
  </si>
  <si>
    <t xml:space="preserve">绍兴(柯桥)  </t>
  </si>
  <si>
    <t xml:space="preserve"> 04/02-04/05 </t>
  </si>
  <si>
    <t xml:space="preserve">昆山  </t>
  </si>
  <si>
    <t xml:space="preserve">泉州 </t>
  </si>
  <si>
    <t xml:space="preserve">佛山  </t>
  </si>
  <si>
    <t xml:space="preserve">义乌 </t>
  </si>
  <si>
    <t xml:space="preserve"> 5月TBD </t>
  </si>
  <si>
    <t xml:space="preserve">无锡  </t>
  </si>
  <si>
    <t xml:space="preserve">08/13-08/16 </t>
  </si>
  <si>
    <t xml:space="preserve">昆山 </t>
  </si>
  <si>
    <t xml:space="preserve"> 08/27-08/30 </t>
  </si>
  <si>
    <t xml:space="preserve">徐州  </t>
  </si>
  <si>
    <t xml:space="preserve">10/01-10/03 </t>
  </si>
  <si>
    <t>无锡</t>
  </si>
  <si>
    <t xml:space="preserve">  10/01-10/04 </t>
  </si>
  <si>
    <t xml:space="preserve">泉州  </t>
  </si>
  <si>
    <t xml:space="preserve">泰州  </t>
  </si>
  <si>
    <t xml:space="preserve">10月TBD </t>
  </si>
  <si>
    <t xml:space="preserve">惠州  </t>
  </si>
  <si>
    <t xml:space="preserve">嘉兴  </t>
  </si>
  <si>
    <t xml:space="preserve">11月TBD </t>
  </si>
  <si>
    <t xml:space="preserve"> 11月TBD </t>
  </si>
  <si>
    <t xml:space="preserve">义乌  </t>
  </si>
  <si>
    <t xml:space="preserve">12/02-12/05 </t>
  </si>
  <si>
    <t>南线</t>
    <phoneticPr fontId="3" type="noConversion"/>
  </si>
  <si>
    <t>南线</t>
    <phoneticPr fontId="3" type="noConversion"/>
  </si>
  <si>
    <t>LED灯带</t>
    <phoneticPr fontId="3" type="noConversion"/>
  </si>
  <si>
    <t>延米</t>
    <phoneticPr fontId="3" type="noConversion"/>
  </si>
  <si>
    <t>维修，部分换新</t>
    <phoneticPr fontId="5" type="noConversion"/>
  </si>
  <si>
    <t>三聚氰胺板材+格栅</t>
    <phoneticPr fontId="3" type="noConversion"/>
  </si>
  <si>
    <t>2700mmH*6000mmL</t>
    <phoneticPr fontId="5" type="noConversion"/>
  </si>
  <si>
    <t>三聚氰胺面板+格栅+画面</t>
    <phoneticPr fontId="5" type="noConversion"/>
  </si>
  <si>
    <t>新增挂板内部铁架结构</t>
    <phoneticPr fontId="5" type="noConversion"/>
  </si>
  <si>
    <t>豪华区内墙挂板</t>
    <phoneticPr fontId="3" type="noConversion"/>
  </si>
  <si>
    <t>木纹板+灯箱画面</t>
    <phoneticPr fontId="5" type="noConversion"/>
  </si>
  <si>
    <t>豪华区内墙结构</t>
    <phoneticPr fontId="3" type="noConversion"/>
  </si>
  <si>
    <t>豪华区天花</t>
    <phoneticPr fontId="3" type="noConversion"/>
  </si>
  <si>
    <t>软膜灯箱</t>
    <phoneticPr fontId="5" type="noConversion"/>
  </si>
  <si>
    <t>5000mmH*4000mmL</t>
    <phoneticPr fontId="5" type="noConversion"/>
  </si>
  <si>
    <t>3000mmH*30000mmL</t>
    <phoneticPr fontId="5" type="noConversion"/>
  </si>
  <si>
    <t>修缮维修</t>
    <phoneticPr fontId="5" type="noConversion"/>
  </si>
  <si>
    <t>吊牌logo</t>
    <phoneticPr fontId="3" type="noConversion"/>
  </si>
  <si>
    <t>发光立体字Logo</t>
    <phoneticPr fontId="3" type="noConversion"/>
  </si>
  <si>
    <t>侧墙logo</t>
    <phoneticPr fontId="3" type="noConversion"/>
  </si>
  <si>
    <t>油画布</t>
    <phoneticPr fontId="3" type="noConversion"/>
  </si>
  <si>
    <t>洽谈区背墙logo</t>
    <phoneticPr fontId="3" type="noConversion"/>
  </si>
  <si>
    <t>发光立体字Logo</t>
    <phoneticPr fontId="3" type="noConversion"/>
  </si>
  <si>
    <t>金属立体字</t>
    <phoneticPr fontId="3" type="noConversion"/>
  </si>
  <si>
    <t>刻字</t>
    <phoneticPr fontId="3" type="noConversion"/>
  </si>
  <si>
    <t>精品区墙面即时贴</t>
    <phoneticPr fontId="3" type="noConversion"/>
  </si>
  <si>
    <t>豪华区车型立体字</t>
    <phoneticPr fontId="3" type="noConversion"/>
  </si>
  <si>
    <t>不锈钢logo</t>
    <phoneticPr fontId="3" type="noConversion"/>
  </si>
  <si>
    <t>xc90</t>
    <phoneticPr fontId="3" type="noConversion"/>
  </si>
  <si>
    <t>吊牌</t>
    <phoneticPr fontId="3" type="noConversion"/>
  </si>
  <si>
    <t>1200mmH*1200mmL*300mmW</t>
    <phoneticPr fontId="3" type="noConversion"/>
  </si>
  <si>
    <t>新制作</t>
    <phoneticPr fontId="3" type="noConversion"/>
  </si>
  <si>
    <t>新制作</t>
    <phoneticPr fontId="3" type="noConversion"/>
  </si>
  <si>
    <t>2500mmL*1100mmH*700mmW</t>
    <phoneticPr fontId="3" type="noConversion"/>
  </si>
  <si>
    <t>维修</t>
    <phoneticPr fontId="5" type="noConversion"/>
  </si>
  <si>
    <t>天花软膜灯箱</t>
    <phoneticPr fontId="3" type="noConversion"/>
  </si>
  <si>
    <t>3000mmL*1000mmW</t>
    <phoneticPr fontId="3" type="noConversion"/>
  </si>
  <si>
    <t>组</t>
    <phoneticPr fontId="3" type="noConversion"/>
  </si>
  <si>
    <t>项</t>
    <phoneticPr fontId="3" type="noConversion"/>
  </si>
  <si>
    <t>新制作</t>
    <phoneticPr fontId="5" type="noConversion"/>
  </si>
  <si>
    <t>新购</t>
    <phoneticPr fontId="5" type="noConversion"/>
  </si>
  <si>
    <t>沃尔沃D级300平米展具维修改造</t>
    <phoneticPr fontId="3" type="noConversion"/>
  </si>
  <si>
    <t>两侧外墙挂板</t>
    <phoneticPr fontId="5" type="noConversion"/>
  </si>
  <si>
    <t>18mm板灰色面板</t>
    <phoneticPr fontId="5" type="noConversion"/>
  </si>
  <si>
    <t>修复</t>
    <phoneticPr fontId="5" type="noConversion"/>
  </si>
  <si>
    <t>1.2m*31延米，</t>
    <phoneticPr fontId="3" type="noConversion"/>
  </si>
  <si>
    <t>1.5m*31延米，</t>
    <phoneticPr fontId="3" type="noConversion"/>
  </si>
  <si>
    <t>灯柱</t>
    <phoneticPr fontId="3" type="noConversion"/>
  </si>
  <si>
    <t>162mmDx5000mmH x 8mm</t>
    <phoneticPr fontId="3" type="noConversion"/>
  </si>
  <si>
    <t>南线-4套展具维修改造总价（未税）</t>
    <phoneticPr fontId="5" type="noConversion"/>
  </si>
  <si>
    <t>左侧结构</t>
    <phoneticPr fontId="3" type="noConversion"/>
  </si>
  <si>
    <t>背景墙</t>
    <phoneticPr fontId="3" type="noConversion"/>
  </si>
  <si>
    <t>钢框结构+木制格栅+立体字</t>
    <phoneticPr fontId="3" type="noConversion"/>
  </si>
  <si>
    <t>L造型墙</t>
    <phoneticPr fontId="3" type="noConversion"/>
  </si>
  <si>
    <t>1500mm*100000延米 白色烤漆</t>
    <phoneticPr fontId="3" type="noConversion"/>
  </si>
  <si>
    <t>玻璃围栏</t>
    <phoneticPr fontId="3" type="noConversion"/>
  </si>
  <si>
    <t>800mmH</t>
    <phoneticPr fontId="3" type="noConversion"/>
  </si>
  <si>
    <t>延米</t>
    <phoneticPr fontId="3" type="noConversion"/>
  </si>
  <si>
    <t>右侧结构</t>
    <phoneticPr fontId="3" type="noConversion"/>
  </si>
  <si>
    <t>背景墙</t>
    <phoneticPr fontId="5" type="noConversion"/>
  </si>
  <si>
    <t>钢框结构+美工画面</t>
    <phoneticPr fontId="3" type="noConversion"/>
  </si>
  <si>
    <t>3000mm*5000mm</t>
    <phoneticPr fontId="5" type="noConversion"/>
  </si>
  <si>
    <t>后去功能间</t>
    <phoneticPr fontId="3" type="noConversion"/>
  </si>
  <si>
    <t>钢框结构+挂板</t>
    <phoneticPr fontId="3" type="noConversion"/>
  </si>
  <si>
    <t>墙体改造-玻璃隔断</t>
    <phoneticPr fontId="3" type="noConversion"/>
  </si>
  <si>
    <t>㎡</t>
    <phoneticPr fontId="5" type="noConversion"/>
  </si>
  <si>
    <t>玻璃门</t>
    <phoneticPr fontId="3" type="noConversion"/>
  </si>
  <si>
    <t>2800mm*3000mm 超白钢化</t>
    <phoneticPr fontId="3" type="noConversion"/>
  </si>
  <si>
    <t>推拉门+五金件</t>
    <phoneticPr fontId="3" type="noConversion"/>
  </si>
  <si>
    <t>2800mm*1000mm</t>
    <phoneticPr fontId="3" type="noConversion"/>
  </si>
  <si>
    <t>09/09-09/12</t>
    <phoneticPr fontId="3" type="noConversion"/>
  </si>
  <si>
    <t>04/29-05/05</t>
    <phoneticPr fontId="3" type="noConversion"/>
  </si>
  <si>
    <t>追加200㎡展具</t>
    <phoneticPr fontId="3" type="noConversion"/>
  </si>
  <si>
    <t>AV</t>
    <phoneticPr fontId="3" type="noConversion"/>
  </si>
  <si>
    <t>6.1.1</t>
    <phoneticPr fontId="3" type="noConversion"/>
  </si>
  <si>
    <t xml:space="preserve">大连 11/17-11/21 </t>
    <phoneticPr fontId="3" type="noConversion"/>
  </si>
  <si>
    <t>增加575展车灯，音响及Truss</t>
    <phoneticPr fontId="3" type="noConversion"/>
  </si>
  <si>
    <t>展具运输</t>
    <phoneticPr fontId="3" type="noConversion"/>
  </si>
  <si>
    <t>6.2.1</t>
    <phoneticPr fontId="3" type="noConversion"/>
  </si>
  <si>
    <t xml:space="preserve">大连 11/17-11/21 </t>
    <phoneticPr fontId="3" type="noConversion"/>
  </si>
  <si>
    <t>12.5mX1台</t>
    <phoneticPr fontId="17" type="noConversion"/>
  </si>
  <si>
    <t>搭建费用</t>
    <phoneticPr fontId="3" type="noConversion"/>
  </si>
  <si>
    <t>6.3.1</t>
    <phoneticPr fontId="3" type="noConversion"/>
  </si>
  <si>
    <t>搭建人员增加4人</t>
    <phoneticPr fontId="3" type="noConversion"/>
  </si>
  <si>
    <t>项</t>
    <phoneticPr fontId="3" type="noConversion"/>
  </si>
  <si>
    <t>展具维修费</t>
    <phoneticPr fontId="3" type="noConversion"/>
  </si>
  <si>
    <t>6.4.1</t>
    <phoneticPr fontId="3" type="noConversion"/>
  </si>
  <si>
    <t>首展不产生</t>
  </si>
  <si>
    <t>数据监测</t>
    <phoneticPr fontId="3" type="noConversion"/>
  </si>
  <si>
    <t>1.4.1</t>
    <phoneticPr fontId="3" type="noConversion"/>
  </si>
  <si>
    <t>探针设备+后台程序</t>
    <phoneticPr fontId="3" type="noConversion"/>
  </si>
  <si>
    <t xml:space="preserve">南通05/01-05/04 </t>
    <phoneticPr fontId="3" type="noConversion"/>
  </si>
  <si>
    <t>6.1.2</t>
    <phoneticPr fontId="3" type="noConversion"/>
  </si>
  <si>
    <t xml:space="preserve">宁波06/25-06/28 </t>
    <phoneticPr fontId="3" type="noConversion"/>
  </si>
  <si>
    <t>6.1.3</t>
    <phoneticPr fontId="3" type="noConversion"/>
  </si>
  <si>
    <t xml:space="preserve">南通10/01-10/04 </t>
    <phoneticPr fontId="3" type="noConversion"/>
  </si>
  <si>
    <t>展具运输</t>
    <phoneticPr fontId="3" type="noConversion"/>
  </si>
  <si>
    <t>6.2.1</t>
    <phoneticPr fontId="3" type="noConversion"/>
  </si>
  <si>
    <t xml:space="preserve">南通05/01-05/04 </t>
    <phoneticPr fontId="3" type="noConversion"/>
  </si>
  <si>
    <t>12.5mX1台</t>
    <phoneticPr fontId="17" type="noConversion"/>
  </si>
  <si>
    <t>6.2.2</t>
    <phoneticPr fontId="3" type="noConversion"/>
  </si>
  <si>
    <t xml:space="preserve">宁波06/25-06/28 </t>
    <phoneticPr fontId="3" type="noConversion"/>
  </si>
  <si>
    <t>6.2.3</t>
    <phoneticPr fontId="3" type="noConversion"/>
  </si>
  <si>
    <t xml:space="preserve">南通10/01-10/04 </t>
    <phoneticPr fontId="3" type="noConversion"/>
  </si>
  <si>
    <t>6.3.1</t>
    <phoneticPr fontId="3" type="noConversion"/>
  </si>
  <si>
    <t>6.3.2</t>
    <phoneticPr fontId="3" type="noConversion"/>
  </si>
  <si>
    <t>搭建人员增加4人</t>
    <phoneticPr fontId="3" type="noConversion"/>
  </si>
  <si>
    <t>6.3.3</t>
    <phoneticPr fontId="3" type="noConversion"/>
  </si>
  <si>
    <t>项</t>
    <phoneticPr fontId="3" type="noConversion"/>
  </si>
  <si>
    <t>展具维修费</t>
    <phoneticPr fontId="3" type="noConversion"/>
  </si>
  <si>
    <t>6.4.1</t>
    <phoneticPr fontId="3" type="noConversion"/>
  </si>
  <si>
    <t>6.4.2</t>
    <phoneticPr fontId="3" type="noConversion"/>
  </si>
  <si>
    <t xml:space="preserve">宁波06/25-06/28 </t>
    <phoneticPr fontId="3" type="noConversion"/>
  </si>
  <si>
    <t>6.4.3</t>
    <phoneticPr fontId="3" type="noConversion"/>
  </si>
  <si>
    <t>数据监测</t>
    <phoneticPr fontId="3" type="noConversion"/>
  </si>
  <si>
    <t>1.4.1</t>
    <phoneticPr fontId="3" type="noConversion"/>
  </si>
  <si>
    <t>探针设备+后台程序</t>
    <phoneticPr fontId="3" type="noConversion"/>
  </si>
  <si>
    <t>1.4.1</t>
    <phoneticPr fontId="3" type="noConversion"/>
  </si>
  <si>
    <t>探针设备+后台程序</t>
    <phoneticPr fontId="3" type="noConversion"/>
  </si>
  <si>
    <t>追加100㎡展具</t>
    <phoneticPr fontId="3" type="noConversion"/>
  </si>
  <si>
    <t>无锡08/13-08/16</t>
    <phoneticPr fontId="3" type="noConversion"/>
  </si>
  <si>
    <t>增加575展车灯，音响及灯柱</t>
    <phoneticPr fontId="3" type="noConversion"/>
  </si>
  <si>
    <t>项</t>
    <phoneticPr fontId="3" type="noConversion"/>
  </si>
  <si>
    <t>展具运输</t>
    <phoneticPr fontId="3" type="noConversion"/>
  </si>
  <si>
    <t>6.2.1</t>
    <phoneticPr fontId="3" type="noConversion"/>
  </si>
  <si>
    <t>无锡08/13-08/16</t>
    <phoneticPr fontId="3" type="noConversion"/>
  </si>
  <si>
    <t>9.6mX1台</t>
    <phoneticPr fontId="17" type="noConversion"/>
  </si>
  <si>
    <t>搭建费用</t>
    <phoneticPr fontId="3" type="noConversion"/>
  </si>
  <si>
    <t>6.3.1</t>
    <phoneticPr fontId="3" type="noConversion"/>
  </si>
  <si>
    <t>无锡08/13-08/16</t>
    <phoneticPr fontId="3" type="noConversion"/>
  </si>
  <si>
    <t>搭建人员增加2人</t>
    <phoneticPr fontId="3" type="noConversion"/>
  </si>
  <si>
    <t>项</t>
    <phoneticPr fontId="3" type="noConversion"/>
  </si>
  <si>
    <t>追加100㎡展具</t>
    <phoneticPr fontId="3" type="noConversion"/>
  </si>
  <si>
    <t>C&amp;D级不可预计费用</t>
    <phoneticPr fontId="3" type="noConversion"/>
  </si>
  <si>
    <t>固定费用</t>
    <phoneticPr fontId="3" type="noConversion"/>
  </si>
  <si>
    <t>固定费用</t>
    <phoneticPr fontId="5" type="noConversion"/>
  </si>
  <si>
    <t xml:space="preserve">05/01-05/04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</si>
</sst>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6" formatCode="&quot;¥&quot;#,##0_);[Red]\(&quot;¥&quot;#,##0\)"/>
    <numFmt numFmtId="44" formatCode="_(&quot;¥&quot;* #,##0.00_);_(&quot;¥&quot;* \(#,##0.00\);_(&quot;¥&quot;* &quot;-&quot;??_);_(@_)"/>
    <numFmt numFmtId="176" formatCode="&quot;¥&quot;#,##0.00;&quot;¥&quot;\-#,##0.00"/>
    <numFmt numFmtId="177" formatCode="_ &quot;¥&quot;* #,##0.00_ ;_ &quot;¥&quot;* \-#,##0.00_ ;_ &quot;¥&quot;* &quot;-&quot;??_ ;_ @_ "/>
    <numFmt numFmtId="178" formatCode="_ * #,##0.00_ ;_ * \-#,##0.00_ ;_ * &quot;-&quot;??_ ;_ @_ "/>
    <numFmt numFmtId="179" formatCode="_-&quot;¥&quot;\ * #,##0.00_-;\-&quot;¥&quot;\ * #,##0.00_-;_-&quot;¥&quot;\ * &quot;-&quot;??_-;_-@_-"/>
    <numFmt numFmtId="180" formatCode="_-* #,##0.00_-;\-* #,##0.00_-;_-* &quot;-&quot;??_-;_-@_-"/>
    <numFmt numFmtId="181" formatCode="_-&quot;¥&quot;* #,##0.00_-;\-&quot;¥&quot;* #,##0.00_-;_-&quot;¥&quot;* &quot;-&quot;??_-;_-@_-"/>
    <numFmt numFmtId="182" formatCode="&quot;¥&quot;#,##0.00;[Red]&quot;¥&quot;#,##0.00"/>
    <numFmt numFmtId="183" formatCode="[$￥-804]#,##0.00_);[Red]\([$￥-804]#,##0.00\)"/>
    <numFmt numFmtId="184" formatCode="0_);[Red]\(0\)"/>
    <numFmt numFmtId="185" formatCode="_-\¥* #,##0.00_-;\-\¥* #,##0.00_-;_-\¥* &quot;-&quot;??_-;_-@_-"/>
    <numFmt numFmtId="186" formatCode="_-[$￥-804]* #,##0.00_-;_-[$￥-804]* \(#,##0.00\)_-;_-[$￥-804]* &quot;-&quot;??;_-@_-"/>
    <numFmt numFmtId="187" formatCode="0&quot; &quot;;\(0\)"/>
    <numFmt numFmtId="188" formatCode="0.0"/>
    <numFmt numFmtId="189" formatCode="#,##0_ "/>
    <numFmt numFmtId="190" formatCode="[$¥-411]#,##0.00_);[Red]\([$¥-411]#,##0.00\)"/>
    <numFmt numFmtId="191" formatCode="&quot;¥&quot;#,##0.00"/>
    <numFmt numFmtId="192" formatCode="0_ "/>
  </numFmts>
  <fonts count="35">
    <font>
      <sz val="12"/>
      <name val="宋体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微软雅黑"/>
      <family val="2"/>
      <charset val="134"/>
    </font>
    <font>
      <sz val="9"/>
      <name val="宋体"/>
      <family val="3"/>
      <charset val="134"/>
    </font>
    <font>
      <sz val="12"/>
      <color indexed="8"/>
      <name val="Calibri"/>
      <family val="2"/>
    </font>
    <font>
      <sz val="12"/>
      <name val="宋体"/>
      <family val="3"/>
      <charset val="134"/>
    </font>
    <font>
      <sz val="11"/>
      <color indexed="14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color indexed="56"/>
      <name val="Cambria"/>
      <family val="1"/>
    </font>
    <font>
      <sz val="12"/>
      <name val="宋体"/>
      <family val="3"/>
      <charset val="134"/>
    </font>
    <font>
      <u/>
      <sz val="12"/>
      <color theme="10"/>
      <name val="宋体"/>
      <family val="3"/>
      <charset val="134"/>
    </font>
    <font>
      <u/>
      <sz val="12"/>
      <color theme="11"/>
      <name val="宋体"/>
      <family val="3"/>
      <charset val="134"/>
    </font>
    <font>
      <sz val="10"/>
      <name val="Arial"/>
      <family val="2"/>
    </font>
    <font>
      <b/>
      <sz val="11"/>
      <name val="微软雅黑"/>
      <family val="2"/>
      <charset val="134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name val="Arial"/>
      <family val="2"/>
    </font>
    <font>
      <sz val="16"/>
      <name val="微软雅黑"/>
      <family val="2"/>
      <charset val="134"/>
    </font>
    <font>
      <b/>
      <sz val="10"/>
      <name val="微软雅黑"/>
      <family val="2"/>
      <charset val="134"/>
    </font>
    <font>
      <sz val="11"/>
      <color indexed="8"/>
      <name val="微软雅黑"/>
      <family val="2"/>
      <charset val="134"/>
    </font>
    <font>
      <b/>
      <sz val="11"/>
      <color indexed="8"/>
      <name val="微软雅黑"/>
      <family val="2"/>
      <charset val="134"/>
    </font>
    <font>
      <b/>
      <sz val="18"/>
      <name val="微软雅黑"/>
      <family val="2"/>
      <charset val="134"/>
    </font>
    <font>
      <sz val="18"/>
      <name val="微软雅黑"/>
      <family val="2"/>
      <charset val="134"/>
    </font>
    <font>
      <sz val="12"/>
      <name val="微软雅黑"/>
      <family val="2"/>
      <charset val="134"/>
    </font>
    <font>
      <b/>
      <sz val="18"/>
      <color indexed="8"/>
      <name val="微软雅黑"/>
      <family val="2"/>
      <charset val="134"/>
    </font>
    <font>
      <sz val="11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21">
    <xf numFmtId="0" fontId="0" fillId="0" borderId="0"/>
    <xf numFmtId="0" fontId="2" fillId="0" borderId="0"/>
    <xf numFmtId="183" fontId="7" fillId="0" borderId="0"/>
    <xf numFmtId="0" fontId="7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0" borderId="0"/>
    <xf numFmtId="0" fontId="2" fillId="0" borderId="0"/>
    <xf numFmtId="0" fontId="11" fillId="0" borderId="0"/>
    <xf numFmtId="180" fontId="2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181" fontId="11" fillId="0" borderId="0" applyFont="0" applyFill="0" applyBorder="0" applyAlignment="0" applyProtection="0">
      <alignment vertical="center"/>
    </xf>
    <xf numFmtId="0" fontId="2" fillId="0" borderId="0"/>
    <xf numFmtId="178" fontId="2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" fillId="0" borderId="0" applyNumberFormat="0" applyFill="0" applyBorder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/>
    <xf numFmtId="0" fontId="2" fillId="0" borderId="0"/>
    <xf numFmtId="178" fontId="2" fillId="0" borderId="0" applyFont="0" applyFill="0" applyBorder="0" applyAlignment="0" applyProtection="0"/>
    <xf numFmtId="181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0"/>
    <xf numFmtId="0" fontId="14" fillId="0" borderId="0"/>
    <xf numFmtId="0" fontId="7" fillId="0" borderId="0"/>
    <xf numFmtId="0" fontId="18" fillId="0" borderId="0"/>
    <xf numFmtId="0" fontId="7" fillId="0" borderId="0"/>
    <xf numFmtId="183" fontId="2" fillId="0" borderId="0"/>
    <xf numFmtId="0" fontId="2" fillId="0" borderId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/>
    <xf numFmtId="0" fontId="2" fillId="0" borderId="0"/>
    <xf numFmtId="44" fontId="30" fillId="0" borderId="0" applyFont="0" applyFill="0" applyBorder="0" applyAlignment="0" applyProtection="0">
      <alignment vertical="center"/>
    </xf>
  </cellStyleXfs>
  <cellXfs count="240">
    <xf numFmtId="0" fontId="0" fillId="0" borderId="0" xfId="0"/>
    <xf numFmtId="0" fontId="16" fillId="0" borderId="0" xfId="38" applyFont="1" applyAlignment="1">
      <alignment vertical="center"/>
    </xf>
    <xf numFmtId="0" fontId="16" fillId="5" borderId="1" xfId="18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184" fontId="16" fillId="4" borderId="1" xfId="38" applyNumberFormat="1" applyFont="1" applyFill="1" applyBorder="1" applyAlignment="1">
      <alignment horizontal="center" vertical="center" wrapText="1"/>
    </xf>
    <xf numFmtId="177" fontId="16" fillId="0" borderId="1" xfId="38" applyNumberFormat="1" applyFont="1" applyFill="1" applyBorder="1" applyAlignment="1">
      <alignment horizontal="right" vertical="center"/>
    </xf>
    <xf numFmtId="0" fontId="16" fillId="0" borderId="0" xfId="38" applyFont="1" applyAlignment="1">
      <alignment horizontal="center" vertical="center"/>
    </xf>
    <xf numFmtId="10" fontId="16" fillId="0" borderId="0" xfId="38" applyNumberFormat="1" applyFont="1" applyBorder="1" applyAlignment="1">
      <alignment vertical="center"/>
    </xf>
    <xf numFmtId="187" fontId="16" fillId="0" borderId="1" xfId="0" applyNumberFormat="1" applyFont="1" applyFill="1" applyBorder="1" applyAlignment="1">
      <alignment horizontal="center" vertical="center"/>
    </xf>
    <xf numFmtId="0" fontId="16" fillId="0" borderId="0" xfId="0" applyFont="1"/>
    <xf numFmtId="0" fontId="20" fillId="7" borderId="1" xfId="210" applyFont="1" applyFill="1" applyBorder="1" applyAlignment="1">
      <alignment vertical="center" wrapText="1"/>
    </xf>
    <xf numFmtId="0" fontId="16" fillId="7" borderId="1" xfId="210" applyFont="1" applyFill="1" applyBorder="1" applyAlignment="1">
      <alignment horizontal="center" vertical="center" wrapText="1"/>
    </xf>
    <xf numFmtId="0" fontId="20" fillId="8" borderId="1" xfId="210" applyFont="1" applyFill="1" applyBorder="1" applyAlignment="1">
      <alignment vertical="center" wrapText="1"/>
    </xf>
    <xf numFmtId="0" fontId="20" fillId="8" borderId="1" xfId="210" applyFont="1" applyFill="1" applyBorder="1" applyAlignment="1">
      <alignment horizontal="left" vertical="center" wrapText="1"/>
    </xf>
    <xf numFmtId="0" fontId="20" fillId="9" borderId="1" xfId="210" applyFont="1" applyFill="1" applyBorder="1" applyAlignment="1">
      <alignment horizontal="left" vertical="center" wrapText="1"/>
    </xf>
    <xf numFmtId="0" fontId="20" fillId="9" borderId="1" xfId="210" applyFont="1" applyFill="1" applyBorder="1" applyAlignment="1">
      <alignment horizontal="center" vertical="center" wrapText="1"/>
    </xf>
    <xf numFmtId="0" fontId="16" fillId="0" borderId="1" xfId="210" applyFont="1" applyFill="1" applyBorder="1" applyAlignment="1">
      <alignment horizontal="left" vertical="center" wrapText="1"/>
    </xf>
    <xf numFmtId="0" fontId="16" fillId="0" borderId="1" xfId="210" applyFont="1" applyFill="1" applyBorder="1" applyAlignment="1">
      <alignment horizontal="center" vertical="center" wrapText="1"/>
    </xf>
    <xf numFmtId="0" fontId="16" fillId="0" borderId="1" xfId="210" applyFont="1" applyBorder="1" applyAlignment="1">
      <alignment horizontal="center" vertical="center" wrapText="1"/>
    </xf>
    <xf numFmtId="0" fontId="16" fillId="0" borderId="1" xfId="21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20" fillId="0" borderId="1" xfId="210" applyFont="1" applyFill="1" applyBorder="1" applyAlignment="1">
      <alignment horizontal="left" vertical="center" wrapText="1"/>
    </xf>
    <xf numFmtId="0" fontId="20" fillId="0" borderId="1" xfId="210" applyFont="1" applyFill="1" applyBorder="1" applyAlignment="1">
      <alignment horizontal="center" vertical="center" wrapText="1"/>
    </xf>
    <xf numFmtId="0" fontId="16" fillId="5" borderId="1" xfId="210" applyFont="1" applyFill="1" applyBorder="1" applyAlignment="1">
      <alignment horizontal="left" vertical="center" wrapText="1"/>
    </xf>
    <xf numFmtId="6" fontId="16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6" fillId="5" borderId="0" xfId="38" applyFont="1" applyFill="1" applyAlignment="1">
      <alignment vertical="center"/>
    </xf>
    <xf numFmtId="0" fontId="16" fillId="5" borderId="1" xfId="38" applyNumberFormat="1" applyFont="1" applyFill="1" applyBorder="1" applyAlignment="1">
      <alignment horizontal="left" vertical="center" wrapText="1"/>
    </xf>
    <xf numFmtId="0" fontId="16" fillId="0" borderId="1" xfId="38" applyNumberFormat="1" applyFont="1" applyFill="1" applyBorder="1" applyAlignment="1">
      <alignment horizontal="center" vertical="center" wrapText="1"/>
    </xf>
    <xf numFmtId="6" fontId="20" fillId="6" borderId="1" xfId="40" applyNumberFormat="1" applyFont="1" applyFill="1" applyBorder="1" applyAlignment="1">
      <alignment horizontal="center" vertical="center" wrapText="1"/>
    </xf>
    <xf numFmtId="178" fontId="20" fillId="6" borderId="1" xfId="40" applyFont="1" applyFill="1" applyBorder="1" applyAlignment="1">
      <alignment horizontal="center" vertical="center"/>
    </xf>
    <xf numFmtId="190" fontId="21" fillId="0" borderId="1" xfId="0" applyNumberFormat="1" applyFont="1" applyBorder="1" applyAlignment="1">
      <alignment horizontal="center" vertical="center" wrapText="1"/>
    </xf>
    <xf numFmtId="190" fontId="21" fillId="0" borderId="1" xfId="0" applyNumberFormat="1" applyFont="1" applyBorder="1" applyAlignment="1">
      <alignment horizontal="center" vertical="center"/>
    </xf>
    <xf numFmtId="0" fontId="16" fillId="10" borderId="1" xfId="18" applyNumberFormat="1" applyFont="1" applyFill="1" applyBorder="1" applyAlignment="1">
      <alignment horizontal="center" vertical="center"/>
    </xf>
    <xf numFmtId="0" fontId="16" fillId="10" borderId="0" xfId="38" applyFont="1" applyFill="1" applyAlignment="1">
      <alignment vertical="center"/>
    </xf>
    <xf numFmtId="0" fontId="16" fillId="5" borderId="1" xfId="210" applyFont="1" applyFill="1" applyBorder="1" applyAlignment="1">
      <alignment horizontal="center" vertical="center" wrapText="1"/>
    </xf>
    <xf numFmtId="0" fontId="16" fillId="5" borderId="0" xfId="0" applyFont="1" applyFill="1"/>
    <xf numFmtId="0" fontId="20" fillId="5" borderId="1" xfId="38" applyNumberFormat="1" applyFont="1" applyFill="1" applyBorder="1" applyAlignment="1">
      <alignment vertical="center"/>
    </xf>
    <xf numFmtId="177" fontId="16" fillId="5" borderId="0" xfId="38" applyNumberFormat="1" applyFont="1" applyFill="1" applyAlignment="1">
      <alignment vertical="center"/>
    </xf>
    <xf numFmtId="182" fontId="20" fillId="10" borderId="1" xfId="38" applyNumberFormat="1" applyFont="1" applyFill="1" applyBorder="1" applyAlignment="1">
      <alignment vertical="center" wrapText="1"/>
    </xf>
    <xf numFmtId="0" fontId="20" fillId="8" borderId="1" xfId="210" applyFont="1" applyFill="1" applyBorder="1" applyAlignment="1">
      <alignment horizontal="center" vertical="center" wrapText="1"/>
    </xf>
    <xf numFmtId="6" fontId="16" fillId="8" borderId="1" xfId="210" applyNumberFormat="1" applyFont="1" applyFill="1" applyBorder="1" applyAlignment="1">
      <alignment horizontal="center" vertical="center" wrapText="1"/>
    </xf>
    <xf numFmtId="6" fontId="16" fillId="9" borderId="1" xfId="210" applyNumberFormat="1" applyFont="1" applyFill="1" applyBorder="1" applyAlignment="1">
      <alignment horizontal="center" vertical="center" wrapText="1"/>
    </xf>
    <xf numFmtId="6" fontId="16" fillId="0" borderId="1" xfId="210" applyNumberFormat="1" applyFont="1" applyBorder="1" applyAlignment="1">
      <alignment horizontal="center" vertical="center" wrapText="1"/>
    </xf>
    <xf numFmtId="6" fontId="16" fillId="5" borderId="1" xfId="210" applyNumberFormat="1" applyFont="1" applyFill="1" applyBorder="1" applyAlignment="1">
      <alignment horizontal="center" vertical="center" wrapText="1"/>
    </xf>
    <xf numFmtId="6" fontId="20" fillId="9" borderId="1" xfId="210" applyNumberFormat="1" applyFont="1" applyFill="1" applyBorder="1" applyAlignment="1">
      <alignment horizontal="center" vertical="center" wrapText="1"/>
    </xf>
    <xf numFmtId="6" fontId="20" fillId="5" borderId="1" xfId="210" applyNumberFormat="1" applyFont="1" applyFill="1" applyBorder="1" applyAlignment="1">
      <alignment horizontal="center" vertical="center" wrapText="1"/>
    </xf>
    <xf numFmtId="6" fontId="20" fillId="0" borderId="1" xfId="210" applyNumberFormat="1" applyFont="1" applyFill="1" applyBorder="1" applyAlignment="1">
      <alignment horizontal="center" vertical="center" wrapText="1"/>
    </xf>
    <xf numFmtId="10" fontId="16" fillId="4" borderId="1" xfId="38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0" fillId="10" borderId="1" xfId="18" applyNumberFormat="1" applyFont="1" applyFill="1" applyBorder="1" applyAlignment="1">
      <alignment horizontal="left" vertical="center" wrapText="1"/>
    </xf>
    <xf numFmtId="186" fontId="20" fillId="10" borderId="1" xfId="18" applyNumberFormat="1" applyFont="1" applyFill="1" applyBorder="1" applyAlignment="1">
      <alignment horizontal="right" vertical="center"/>
    </xf>
    <xf numFmtId="186" fontId="20" fillId="10" borderId="1" xfId="18" applyNumberFormat="1" applyFont="1" applyFill="1" applyBorder="1" applyAlignment="1">
      <alignment horizontal="right" vertical="center" wrapText="1"/>
    </xf>
    <xf numFmtId="0" fontId="16" fillId="10" borderId="0" xfId="18" applyNumberFormat="1" applyFont="1" applyFill="1" applyAlignment="1">
      <alignment vertical="center"/>
    </xf>
    <xf numFmtId="0" fontId="20" fillId="5" borderId="1" xfId="18" applyNumberFormat="1" applyFont="1" applyFill="1" applyBorder="1" applyAlignment="1">
      <alignment horizontal="left" vertical="center" wrapText="1"/>
    </xf>
    <xf numFmtId="186" fontId="20" fillId="5" borderId="1" xfId="18" applyNumberFormat="1" applyFont="1" applyFill="1" applyBorder="1" applyAlignment="1">
      <alignment horizontal="right" vertical="center"/>
    </xf>
    <xf numFmtId="0" fontId="16" fillId="5" borderId="0" xfId="18" applyNumberFormat="1" applyFont="1" applyFill="1" applyAlignment="1">
      <alignment vertical="center"/>
    </xf>
    <xf numFmtId="0" fontId="20" fillId="5" borderId="1" xfId="18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0" borderId="0" xfId="18" applyNumberFormat="1" applyFont="1" applyFill="1" applyAlignment="1">
      <alignment vertical="center"/>
    </xf>
    <xf numFmtId="188" fontId="16" fillId="0" borderId="1" xfId="18" applyNumberFormat="1" applyFont="1" applyFill="1" applyBorder="1" applyAlignment="1">
      <alignment horizontal="center" vertical="center"/>
    </xf>
    <xf numFmtId="0" fontId="20" fillId="10" borderId="1" xfId="38" applyNumberFormat="1" applyFont="1" applyFill="1" applyBorder="1" applyAlignment="1">
      <alignment horizontal="center" vertical="center" wrapText="1"/>
    </xf>
    <xf numFmtId="0" fontId="20" fillId="10" borderId="1" xfId="38" applyNumberFormat="1" applyFont="1" applyFill="1" applyBorder="1" applyAlignment="1">
      <alignment vertical="center" wrapText="1"/>
    </xf>
    <xf numFmtId="0" fontId="20" fillId="5" borderId="1" xfId="38" applyNumberFormat="1" applyFont="1" applyFill="1" applyBorder="1" applyAlignment="1">
      <alignment vertical="center" wrapText="1"/>
    </xf>
    <xf numFmtId="0" fontId="16" fillId="5" borderId="1" xfId="0" applyNumberFormat="1" applyFont="1" applyFill="1" applyBorder="1" applyAlignment="1">
      <alignment horizontal="center" vertical="center"/>
    </xf>
    <xf numFmtId="0" fontId="16" fillId="5" borderId="1" xfId="38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20" fillId="0" borderId="1" xfId="38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186" fontId="16" fillId="0" borderId="1" xfId="0" applyNumberFormat="1" applyFont="1" applyFill="1" applyBorder="1" applyAlignment="1">
      <alignment horizontal="right" vertical="center"/>
    </xf>
    <xf numFmtId="0" fontId="20" fillId="5" borderId="1" xfId="38" applyNumberFormat="1" applyFont="1" applyFill="1" applyBorder="1" applyAlignment="1">
      <alignment horizontal="left" vertical="center" wrapText="1"/>
    </xf>
    <xf numFmtId="0" fontId="20" fillId="5" borderId="1" xfId="38" applyNumberFormat="1" applyFont="1" applyFill="1" applyBorder="1" applyAlignment="1">
      <alignment horizontal="center" vertical="center" wrapText="1"/>
    </xf>
    <xf numFmtId="182" fontId="20" fillId="5" borderId="1" xfId="38" applyNumberFormat="1" applyFont="1" applyFill="1" applyBorder="1" applyAlignment="1">
      <alignment vertical="center" wrapText="1"/>
    </xf>
    <xf numFmtId="182" fontId="20" fillId="0" borderId="1" xfId="38" applyNumberFormat="1" applyFont="1" applyFill="1" applyBorder="1" applyAlignment="1">
      <alignment vertical="center" wrapText="1"/>
    </xf>
    <xf numFmtId="49" fontId="20" fillId="10" borderId="1" xfId="18" applyNumberFormat="1" applyFont="1" applyFill="1" applyBorder="1" applyAlignment="1">
      <alignment horizontal="center" vertical="center"/>
    </xf>
    <xf numFmtId="188" fontId="16" fillId="0" borderId="1" xfId="0" applyNumberFormat="1" applyFont="1" applyFill="1" applyBorder="1" applyAlignment="1">
      <alignment horizontal="center" vertical="center"/>
    </xf>
    <xf numFmtId="0" fontId="16" fillId="0" borderId="1" xfId="38" applyFont="1" applyBorder="1" applyAlignment="1">
      <alignment vertical="center" wrapText="1"/>
    </xf>
    <xf numFmtId="0" fontId="16" fillId="0" borderId="1" xfId="0" applyFont="1" applyBorder="1" applyAlignment="1"/>
    <xf numFmtId="179" fontId="16" fillId="4" borderId="1" xfId="38" applyNumberFormat="1" applyFont="1" applyFill="1" applyBorder="1" applyAlignment="1">
      <alignment horizontal="center" vertical="center" wrapText="1"/>
    </xf>
    <xf numFmtId="0" fontId="20" fillId="10" borderId="1" xfId="38" applyNumberFormat="1" applyFont="1" applyFill="1" applyBorder="1" applyAlignment="1">
      <alignment horizontal="right" vertical="center"/>
    </xf>
    <xf numFmtId="0" fontId="20" fillId="6" borderId="1" xfId="39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left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15" fillId="7" borderId="1" xfId="210" applyFont="1" applyFill="1" applyBorder="1" applyAlignment="1">
      <alignment horizontal="center" vertical="center" wrapText="1"/>
    </xf>
    <xf numFmtId="190" fontId="15" fillId="7" borderId="1" xfId="210" applyNumberFormat="1" applyFont="1" applyFill="1" applyBorder="1" applyAlignment="1">
      <alignment horizontal="center" vertical="center" wrapText="1"/>
    </xf>
    <xf numFmtId="0" fontId="20" fillId="7" borderId="1" xfId="210" applyFont="1" applyFill="1" applyBorder="1" applyAlignment="1">
      <alignment horizontal="center" vertical="center" wrapText="1"/>
    </xf>
    <xf numFmtId="40" fontId="16" fillId="0" borderId="1" xfId="208" applyNumberFormat="1" applyFont="1" applyFill="1" applyBorder="1" applyAlignment="1">
      <alignment horizontal="left" vertical="center" wrapText="1"/>
    </xf>
    <xf numFmtId="10" fontId="16" fillId="0" borderId="1" xfId="38" applyNumberFormat="1" applyFont="1" applyBorder="1" applyAlignment="1">
      <alignment vertical="center"/>
    </xf>
    <xf numFmtId="0" fontId="16" fillId="5" borderId="1" xfId="18" applyNumberFormat="1" applyFont="1" applyFill="1" applyBorder="1" applyAlignment="1">
      <alignment horizontal="center" vertical="center"/>
    </xf>
    <xf numFmtId="49" fontId="16" fillId="0" borderId="1" xfId="211" applyNumberFormat="1" applyFont="1" applyFill="1" applyBorder="1" applyAlignment="1">
      <alignment horizontal="center" vertical="center" wrapText="1"/>
    </xf>
    <xf numFmtId="0" fontId="16" fillId="5" borderId="1" xfId="38" applyNumberFormat="1" applyFont="1" applyFill="1" applyBorder="1" applyAlignment="1">
      <alignment horizontal="left" vertical="center" wrapText="1"/>
    </xf>
    <xf numFmtId="0" fontId="16" fillId="0" borderId="1" xfId="38" applyNumberFormat="1" applyFont="1" applyFill="1" applyBorder="1" applyAlignment="1">
      <alignment horizontal="center" vertical="center" wrapText="1"/>
    </xf>
    <xf numFmtId="0" fontId="16" fillId="10" borderId="1" xfId="18" applyNumberFormat="1" applyFont="1" applyFill="1" applyBorder="1" applyAlignment="1">
      <alignment horizontal="center" vertical="center"/>
    </xf>
    <xf numFmtId="0" fontId="20" fillId="6" borderId="1" xfId="39" applyFont="1" applyFill="1" applyBorder="1" applyAlignment="1">
      <alignment horizontal="center" vertical="center"/>
    </xf>
    <xf numFmtId="182" fontId="20" fillId="10" borderId="1" xfId="38" applyNumberFormat="1" applyFont="1" applyFill="1" applyBorder="1" applyAlignment="1">
      <alignment vertical="center" wrapText="1"/>
    </xf>
    <xf numFmtId="0" fontId="16" fillId="0" borderId="1" xfId="211" applyNumberFormat="1" applyFont="1" applyFill="1" applyBorder="1" applyAlignment="1">
      <alignment horizontal="center" vertical="center" wrapText="1"/>
    </xf>
    <xf numFmtId="10" fontId="16" fillId="4" borderId="1" xfId="38" applyNumberFormat="1" applyFont="1" applyFill="1" applyBorder="1" applyAlignment="1">
      <alignment horizontal="center" vertical="center"/>
    </xf>
    <xf numFmtId="0" fontId="20" fillId="10" borderId="1" xfId="18" applyNumberFormat="1" applyFont="1" applyFill="1" applyBorder="1" applyAlignment="1">
      <alignment horizontal="center" vertical="center"/>
    </xf>
    <xf numFmtId="0" fontId="20" fillId="10" borderId="1" xfId="18" applyNumberFormat="1" applyFont="1" applyFill="1" applyBorder="1" applyAlignment="1">
      <alignment horizontal="left" vertical="center" wrapText="1"/>
    </xf>
    <xf numFmtId="186" fontId="20" fillId="10" borderId="1" xfId="18" applyNumberFormat="1" applyFont="1" applyFill="1" applyBorder="1" applyAlignment="1">
      <alignment horizontal="right" vertical="center"/>
    </xf>
    <xf numFmtId="186" fontId="20" fillId="10" borderId="1" xfId="18" applyNumberFormat="1" applyFont="1" applyFill="1" applyBorder="1" applyAlignment="1">
      <alignment horizontal="right" vertical="center" wrapText="1"/>
    </xf>
    <xf numFmtId="49" fontId="20" fillId="5" borderId="1" xfId="18" applyNumberFormat="1" applyFont="1" applyFill="1" applyBorder="1" applyAlignment="1">
      <alignment horizontal="center" vertical="center"/>
    </xf>
    <xf numFmtId="0" fontId="20" fillId="5" borderId="1" xfId="18" applyNumberFormat="1" applyFont="1" applyFill="1" applyBorder="1" applyAlignment="1">
      <alignment horizontal="left" vertical="center" wrapText="1"/>
    </xf>
    <xf numFmtId="186" fontId="20" fillId="5" borderId="1" xfId="18" applyNumberFormat="1" applyFont="1" applyFill="1" applyBorder="1" applyAlignment="1">
      <alignment horizontal="right" vertical="center"/>
    </xf>
    <xf numFmtId="186" fontId="20" fillId="5" borderId="1" xfId="18" applyNumberFormat="1" applyFont="1" applyFill="1" applyBorder="1" applyAlignment="1">
      <alignment horizontal="right" vertical="center" wrapText="1"/>
    </xf>
    <xf numFmtId="0" fontId="20" fillId="5" borderId="1" xfId="18" applyNumberFormat="1" applyFont="1" applyFill="1" applyBorder="1" applyAlignment="1">
      <alignment horizontal="center" vertical="center"/>
    </xf>
    <xf numFmtId="186" fontId="16" fillId="0" borderId="1" xfId="18" applyNumberFormat="1" applyFont="1" applyFill="1" applyBorder="1" applyAlignment="1">
      <alignment horizontal="right" vertical="center"/>
    </xf>
    <xf numFmtId="49" fontId="16" fillId="0" borderId="1" xfId="18" applyNumberFormat="1" applyFont="1" applyFill="1" applyBorder="1" applyAlignment="1">
      <alignment horizontal="left" vertical="center" wrapText="1"/>
    </xf>
    <xf numFmtId="49" fontId="16" fillId="0" borderId="1" xfId="18" applyNumberFormat="1" applyFont="1" applyFill="1" applyBorder="1" applyAlignment="1">
      <alignment horizontal="center" vertical="center"/>
    </xf>
    <xf numFmtId="188" fontId="16" fillId="0" borderId="1" xfId="18" applyNumberFormat="1" applyFont="1" applyFill="1" applyBorder="1" applyAlignment="1">
      <alignment horizontal="center" vertical="center"/>
    </xf>
    <xf numFmtId="0" fontId="20" fillId="10" borderId="1" xfId="38" applyNumberFormat="1" applyFont="1" applyFill="1" applyBorder="1" applyAlignment="1">
      <alignment horizontal="center" vertical="center" wrapText="1"/>
    </xf>
    <xf numFmtId="0" fontId="20" fillId="10" borderId="1" xfId="38" applyNumberFormat="1" applyFont="1" applyFill="1" applyBorder="1" applyAlignment="1">
      <alignment vertical="center" wrapText="1"/>
    </xf>
    <xf numFmtId="0" fontId="20" fillId="5" borderId="1" xfId="38" applyNumberFormat="1" applyFont="1" applyFill="1" applyBorder="1" applyAlignment="1">
      <alignment vertical="center" wrapText="1"/>
    </xf>
    <xf numFmtId="0" fontId="16" fillId="5" borderId="1" xfId="38" applyNumberFormat="1" applyFont="1" applyFill="1" applyBorder="1" applyAlignment="1">
      <alignment horizontal="center" vertical="center" wrapText="1"/>
    </xf>
    <xf numFmtId="0" fontId="20" fillId="0" borderId="1" xfId="38" applyNumberFormat="1" applyFont="1" applyFill="1" applyBorder="1" applyAlignment="1">
      <alignment horizontal="center" vertical="center" wrapText="1"/>
    </xf>
    <xf numFmtId="182" fontId="16" fillId="0" borderId="1" xfId="38" applyNumberFormat="1" applyFont="1" applyBorder="1" applyAlignment="1">
      <alignment vertical="center" wrapText="1"/>
    </xf>
    <xf numFmtId="182" fontId="20" fillId="0" borderId="1" xfId="38" applyNumberFormat="1" applyFont="1" applyFill="1" applyBorder="1" applyAlignment="1">
      <alignment vertical="center" wrapText="1"/>
    </xf>
    <xf numFmtId="182" fontId="20" fillId="8" borderId="1" xfId="38" applyNumberFormat="1" applyFont="1" applyFill="1" applyBorder="1" applyAlignment="1">
      <alignment vertical="center" wrapText="1"/>
    </xf>
    <xf numFmtId="179" fontId="16" fillId="5" borderId="1" xfId="38" applyNumberFormat="1" applyFont="1" applyFill="1" applyBorder="1" applyAlignment="1">
      <alignment horizontal="center" vertical="center" wrapText="1"/>
    </xf>
    <xf numFmtId="0" fontId="20" fillId="10" borderId="1" xfId="38" applyNumberFormat="1" applyFont="1" applyFill="1" applyBorder="1" applyAlignment="1">
      <alignment horizontal="right" vertical="center"/>
    </xf>
    <xf numFmtId="0" fontId="16" fillId="0" borderId="1" xfId="38" applyNumberFormat="1" applyFont="1" applyFill="1" applyBorder="1" applyAlignment="1">
      <alignment horizontal="left" vertical="center" wrapText="1"/>
    </xf>
    <xf numFmtId="40" fontId="16" fillId="0" borderId="1" xfId="208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192" fontId="16" fillId="4" borderId="1" xfId="0" applyNumberFormat="1" applyFont="1" applyFill="1" applyBorder="1" applyAlignment="1">
      <alignment horizontal="center" vertical="center"/>
    </xf>
    <xf numFmtId="192" fontId="16" fillId="0" borderId="1" xfId="18" applyNumberFormat="1" applyFont="1" applyFill="1" applyBorder="1" applyAlignment="1">
      <alignment horizontal="center" vertical="center"/>
    </xf>
    <xf numFmtId="0" fontId="16" fillId="0" borderId="1" xfId="218" applyFont="1" applyFill="1" applyBorder="1" applyAlignment="1">
      <alignment horizontal="center" vertical="center" wrapText="1"/>
    </xf>
    <xf numFmtId="0" fontId="16" fillId="0" borderId="1" xfId="218" applyFont="1" applyBorder="1" applyAlignment="1">
      <alignment horizontal="center" vertical="center" wrapText="1"/>
    </xf>
    <xf numFmtId="0" fontId="16" fillId="0" borderId="1" xfId="38" applyNumberFormat="1" applyFont="1" applyFill="1" applyBorder="1" applyAlignment="1">
      <alignment horizontal="left" vertical="center" wrapText="1"/>
    </xf>
    <xf numFmtId="2" fontId="16" fillId="5" borderId="1" xfId="0" applyNumberFormat="1" applyFont="1" applyFill="1" applyBorder="1" applyAlignment="1">
      <alignment horizontal="center" vertical="center"/>
    </xf>
    <xf numFmtId="188" fontId="16" fillId="5" borderId="1" xfId="0" applyNumberFormat="1" applyFont="1" applyFill="1" applyBorder="1" applyAlignment="1">
      <alignment horizontal="center" vertical="center"/>
    </xf>
    <xf numFmtId="0" fontId="20" fillId="9" borderId="1" xfId="218" applyFont="1" applyFill="1" applyBorder="1" applyAlignment="1">
      <alignment horizontal="center" vertical="center" wrapText="1"/>
    </xf>
    <xf numFmtId="0" fontId="20" fillId="5" borderId="1" xfId="218" applyFont="1" applyFill="1" applyBorder="1" applyAlignment="1">
      <alignment horizontal="center" vertical="center" wrapText="1"/>
    </xf>
    <xf numFmtId="0" fontId="20" fillId="0" borderId="1" xfId="218" applyFont="1" applyFill="1" applyBorder="1" applyAlignment="1">
      <alignment horizontal="center" vertical="center" wrapText="1"/>
    </xf>
    <xf numFmtId="176" fontId="16" fillId="9" borderId="1" xfId="218" applyNumberFormat="1" applyFont="1" applyFill="1" applyBorder="1" applyAlignment="1">
      <alignment horizontal="center" vertical="center" wrapText="1"/>
    </xf>
    <xf numFmtId="0" fontId="16" fillId="5" borderId="1" xfId="218" applyFont="1" applyFill="1" applyBorder="1" applyAlignment="1">
      <alignment horizontal="center" vertical="center" wrapText="1"/>
    </xf>
    <xf numFmtId="40" fontId="16" fillId="0" borderId="1" xfId="208" applyNumberFormat="1" applyFont="1" applyFill="1" applyBorder="1" applyAlignment="1">
      <alignment horizontal="left" vertical="center" wrapText="1"/>
    </xf>
    <xf numFmtId="0" fontId="16" fillId="0" borderId="1" xfId="38" applyNumberFormat="1" applyFont="1" applyFill="1" applyBorder="1" applyAlignment="1">
      <alignment horizontal="left" vertical="center" wrapText="1"/>
    </xf>
    <xf numFmtId="0" fontId="20" fillId="6" borderId="1" xfId="39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left" vertical="center" wrapText="1"/>
    </xf>
    <xf numFmtId="0" fontId="15" fillId="7" borderId="3" xfId="21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5" fillId="7" borderId="12" xfId="210" applyFont="1" applyFill="1" applyBorder="1" applyAlignment="1">
      <alignment horizontal="center" vertical="center" wrapText="1"/>
    </xf>
    <xf numFmtId="0" fontId="15" fillId="7" borderId="13" xfId="210" applyFont="1" applyFill="1" applyBorder="1" applyAlignment="1">
      <alignment horizontal="center" vertical="center" wrapText="1"/>
    </xf>
    <xf numFmtId="0" fontId="15" fillId="7" borderId="14" xfId="210" applyFont="1" applyFill="1" applyBorder="1" applyAlignment="1">
      <alignment horizontal="center" vertical="center" wrapText="1"/>
    </xf>
    <xf numFmtId="0" fontId="15" fillId="7" borderId="15" xfId="210" applyFont="1" applyFill="1" applyBorder="1" applyAlignment="1">
      <alignment horizontal="center" vertical="center" wrapText="1"/>
    </xf>
    <xf numFmtId="189" fontId="22" fillId="0" borderId="16" xfId="0" applyNumberFormat="1" applyFont="1" applyBorder="1" applyAlignment="1">
      <alignment horizontal="right" vertical="center"/>
    </xf>
    <xf numFmtId="0" fontId="22" fillId="0" borderId="17" xfId="0" applyNumberFormat="1" applyFont="1" applyBorder="1" applyAlignment="1">
      <alignment horizontal="center" vertical="center"/>
    </xf>
    <xf numFmtId="0" fontId="25" fillId="0" borderId="17" xfId="0" applyFont="1" applyBorder="1" applyAlignment="1">
      <alignment vertical="center"/>
    </xf>
    <xf numFmtId="190" fontId="25" fillId="0" borderId="17" xfId="0" applyNumberFormat="1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189" fontId="22" fillId="0" borderId="8" xfId="0" applyNumberFormat="1" applyFont="1" applyBorder="1" applyAlignment="1">
      <alignment horizontal="right" vertical="center"/>
    </xf>
    <xf numFmtId="0" fontId="22" fillId="0" borderId="7" xfId="0" applyNumberFormat="1" applyFont="1" applyBorder="1" applyAlignment="1">
      <alignment horizontal="center" vertical="center"/>
    </xf>
    <xf numFmtId="0" fontId="25" fillId="0" borderId="7" xfId="0" applyFont="1" applyBorder="1" applyAlignment="1">
      <alignment vertical="center"/>
    </xf>
    <xf numFmtId="190" fontId="25" fillId="0" borderId="7" xfId="0" applyNumberFormat="1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1" fillId="0" borderId="19" xfId="0" applyFont="1" applyBorder="1" applyAlignment="1">
      <alignment horizontal="center" vertical="center" wrapText="1"/>
    </xf>
    <xf numFmtId="0" fontId="21" fillId="0" borderId="13" xfId="0" applyNumberFormat="1" applyFont="1" applyBorder="1" applyAlignment="1">
      <alignment horizontal="center" vertical="center" wrapText="1"/>
    </xf>
    <xf numFmtId="190" fontId="21" fillId="0" borderId="13" xfId="0" applyNumberFormat="1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15" fillId="7" borderId="20" xfId="210" applyFont="1" applyFill="1" applyBorder="1" applyAlignment="1">
      <alignment horizontal="center" vertical="center" wrapText="1"/>
    </xf>
    <xf numFmtId="189" fontId="22" fillId="0" borderId="21" xfId="0" applyNumberFormat="1" applyFont="1" applyBorder="1" applyAlignment="1">
      <alignment horizontal="right" vertical="center"/>
    </xf>
    <xf numFmtId="0" fontId="25" fillId="0" borderId="22" xfId="0" applyFont="1" applyBorder="1" applyAlignment="1">
      <alignment vertical="center"/>
    </xf>
    <xf numFmtId="189" fontId="22" fillId="0" borderId="23" xfId="0" applyNumberFormat="1" applyFont="1" applyBorder="1" applyAlignment="1">
      <alignment horizontal="right" vertical="center"/>
    </xf>
    <xf numFmtId="190" fontId="25" fillId="0" borderId="23" xfId="0" applyNumberFormat="1" applyFont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16" fillId="5" borderId="1" xfId="38" applyNumberFormat="1" applyFont="1" applyFill="1" applyBorder="1" applyAlignment="1">
      <alignment vertical="center" wrapText="1"/>
    </xf>
    <xf numFmtId="190" fontId="25" fillId="0" borderId="0" xfId="0" applyNumberFormat="1" applyFont="1" applyAlignment="1">
      <alignment vertical="center"/>
    </xf>
    <xf numFmtId="176" fontId="16" fillId="11" borderId="1" xfId="218" applyNumberFormat="1" applyFont="1" applyFill="1" applyBorder="1" applyAlignment="1" applyProtection="1">
      <alignment horizontal="center" vertical="center" wrapText="1"/>
      <protection locked="0"/>
    </xf>
    <xf numFmtId="0" fontId="20" fillId="11" borderId="1" xfId="218" applyFont="1" applyFill="1" applyBorder="1" applyAlignment="1" applyProtection="1">
      <alignment horizontal="center" vertical="center" wrapText="1"/>
      <protection locked="0"/>
    </xf>
    <xf numFmtId="182" fontId="28" fillId="11" borderId="1" xfId="0" applyNumberFormat="1" applyFont="1" applyFill="1" applyBorder="1" applyAlignment="1" applyProtection="1">
      <alignment horizontal="right" vertical="center"/>
      <protection locked="0"/>
    </xf>
    <xf numFmtId="186" fontId="16" fillId="11" borderId="1" xfId="18" applyNumberFormat="1" applyFont="1" applyFill="1" applyBorder="1" applyAlignment="1" applyProtection="1">
      <alignment horizontal="right" vertical="center"/>
      <protection locked="0"/>
    </xf>
    <xf numFmtId="191" fontId="28" fillId="11" borderId="1" xfId="0" applyNumberFormat="1" applyFont="1" applyFill="1" applyBorder="1" applyAlignment="1" applyProtection="1">
      <alignment horizontal="right" vertical="center"/>
      <protection locked="0"/>
    </xf>
    <xf numFmtId="0" fontId="20" fillId="11" borderId="1" xfId="38" applyNumberFormat="1" applyFont="1" applyFill="1" applyBorder="1" applyAlignment="1" applyProtection="1">
      <alignment vertical="center" wrapText="1"/>
      <protection locked="0"/>
    </xf>
    <xf numFmtId="186" fontId="16" fillId="11" borderId="1" xfId="0" applyNumberFormat="1" applyFont="1" applyFill="1" applyBorder="1" applyAlignment="1" applyProtection="1">
      <alignment horizontal="right" vertical="center"/>
      <protection locked="0"/>
    </xf>
    <xf numFmtId="179" fontId="16" fillId="11" borderId="1" xfId="38" applyNumberFormat="1" applyFont="1" applyFill="1" applyBorder="1" applyAlignment="1" applyProtection="1">
      <alignment horizontal="right" vertical="center" wrapText="1"/>
      <protection locked="0"/>
    </xf>
    <xf numFmtId="0" fontId="29" fillId="5" borderId="1" xfId="38" applyNumberFormat="1" applyFont="1" applyFill="1" applyBorder="1" applyAlignment="1">
      <alignment horizontal="left" vertical="center" wrapText="1"/>
    </xf>
    <xf numFmtId="0" fontId="29" fillId="5" borderId="1" xfId="38" applyNumberFormat="1" applyFont="1" applyFill="1" applyBorder="1" applyAlignment="1">
      <alignment vertical="center" wrapText="1"/>
    </xf>
    <xf numFmtId="0" fontId="20" fillId="10" borderId="1" xfId="38" applyFont="1" applyFill="1" applyBorder="1" applyAlignment="1">
      <alignment vertical="center" wrapText="1"/>
    </xf>
    <xf numFmtId="0" fontId="20" fillId="9" borderId="1" xfId="218" applyFont="1" applyFill="1" applyBorder="1" applyAlignment="1">
      <alignment horizontal="left" vertical="center" wrapText="1"/>
    </xf>
    <xf numFmtId="190" fontId="21" fillId="0" borderId="1" xfId="0" applyNumberFormat="1" applyFont="1" applyFill="1" applyBorder="1" applyAlignment="1">
      <alignment horizontal="center" vertical="center"/>
    </xf>
    <xf numFmtId="0" fontId="27" fillId="0" borderId="6" xfId="210" applyFont="1" applyFill="1" applyBorder="1" applyAlignment="1">
      <alignment horizontal="center" vertical="center" wrapText="1"/>
    </xf>
    <xf numFmtId="0" fontId="27" fillId="0" borderId="29" xfId="210" applyFont="1" applyFill="1" applyBorder="1" applyAlignment="1">
      <alignment horizontal="center" vertical="center" wrapText="1"/>
    </xf>
    <xf numFmtId="0" fontId="27" fillId="0" borderId="28" xfId="210" applyFont="1" applyFill="1" applyBorder="1" applyAlignment="1">
      <alignment horizontal="center" vertical="center" wrapText="1"/>
    </xf>
    <xf numFmtId="6" fontId="16" fillId="0" borderId="1" xfId="38" applyNumberFormat="1" applyFont="1" applyFill="1" applyBorder="1" applyAlignment="1" applyProtection="1">
      <alignment vertical="center" wrapText="1"/>
    </xf>
    <xf numFmtId="186" fontId="16" fillId="0" borderId="1" xfId="18" applyNumberFormat="1" applyFont="1" applyFill="1" applyBorder="1" applyAlignment="1" applyProtection="1">
      <alignment horizontal="right" vertical="center"/>
    </xf>
    <xf numFmtId="44" fontId="31" fillId="4" borderId="1" xfId="220" applyFont="1" applyFill="1" applyBorder="1" applyAlignment="1" applyProtection="1">
      <alignment horizontal="right" vertical="center"/>
      <protection locked="0"/>
    </xf>
    <xf numFmtId="44" fontId="31" fillId="5" borderId="1" xfId="220" applyFont="1" applyFill="1" applyBorder="1" applyAlignment="1" applyProtection="1">
      <alignment horizontal="right" vertical="center"/>
      <protection locked="0"/>
    </xf>
    <xf numFmtId="44" fontId="32" fillId="0" borderId="1" xfId="220" applyFont="1" applyFill="1" applyBorder="1" applyAlignment="1" applyProtection="1">
      <alignment horizontal="right" vertical="center"/>
      <protection locked="0"/>
    </xf>
    <xf numFmtId="44" fontId="31" fillId="0" borderId="1" xfId="220" applyFont="1" applyBorder="1" applyAlignment="1" applyProtection="1">
      <alignment horizontal="right" vertical="center"/>
      <protection locked="0"/>
    </xf>
    <xf numFmtId="186" fontId="16" fillId="0" borderId="1" xfId="18" applyNumberFormat="1" applyFont="1" applyFill="1" applyBorder="1" applyAlignment="1" applyProtection="1">
      <alignment horizontal="right" vertical="center"/>
      <protection locked="0"/>
    </xf>
    <xf numFmtId="44" fontId="33" fillId="0" borderId="1" xfId="220" applyFont="1" applyFill="1" applyBorder="1" applyAlignment="1" applyProtection="1">
      <alignment horizontal="right" vertical="center" indent="1"/>
      <protection locked="0"/>
    </xf>
    <xf numFmtId="44" fontId="32" fillId="0" borderId="1" xfId="220" applyFont="1" applyBorder="1" applyAlignment="1" applyProtection="1">
      <alignment horizontal="right" vertical="center"/>
      <protection locked="0"/>
    </xf>
    <xf numFmtId="44" fontId="34" fillId="0" borderId="1" xfId="0" applyNumberFormat="1" applyFont="1" applyBorder="1" applyAlignment="1" applyProtection="1">
      <alignment horizontal="right" vertical="center" indent="1"/>
      <protection locked="0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2" fillId="0" borderId="24" xfId="0" applyNumberFormat="1" applyFont="1" applyBorder="1" applyAlignment="1">
      <alignment horizontal="center" vertical="center"/>
    </xf>
    <xf numFmtId="0" fontId="22" fillId="0" borderId="25" xfId="0" applyNumberFormat="1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0" fillId="8" borderId="1" xfId="38" applyNumberFormat="1" applyFont="1" applyFill="1" applyBorder="1" applyAlignment="1">
      <alignment horizontal="right" vertical="center" wrapText="1"/>
    </xf>
    <xf numFmtId="0" fontId="16" fillId="0" borderId="2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38" fontId="20" fillId="0" borderId="1" xfId="38" applyNumberFormat="1" applyFont="1" applyFill="1" applyBorder="1" applyAlignment="1">
      <alignment horizontal="right" vertical="center" wrapText="1"/>
    </xf>
    <xf numFmtId="40" fontId="20" fillId="0" borderId="1" xfId="208" applyNumberFormat="1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/>
    </xf>
    <xf numFmtId="0" fontId="20" fillId="0" borderId="1" xfId="38" applyNumberFormat="1" applyFont="1" applyFill="1" applyBorder="1" applyAlignment="1">
      <alignment horizontal="right" vertical="center" wrapText="1"/>
    </xf>
    <xf numFmtId="40" fontId="16" fillId="0" borderId="1" xfId="208" applyNumberFormat="1" applyFont="1" applyFill="1" applyBorder="1" applyAlignment="1">
      <alignment horizontal="left" vertical="center" wrapText="1"/>
    </xf>
    <xf numFmtId="0" fontId="20" fillId="10" borderId="1" xfId="38" applyNumberFormat="1" applyFont="1" applyFill="1" applyBorder="1" applyAlignment="1">
      <alignment horizontal="left" vertical="center" wrapText="1"/>
    </xf>
    <xf numFmtId="0" fontId="16" fillId="0" borderId="1" xfId="38" applyNumberFormat="1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23" fillId="4" borderId="1" xfId="38" applyFont="1" applyFill="1" applyBorder="1" applyAlignment="1">
      <alignment horizontal="center" vertical="center" wrapText="1"/>
    </xf>
    <xf numFmtId="0" fontId="24" fillId="0" borderId="1" xfId="38" applyFont="1" applyBorder="1" applyAlignment="1">
      <alignment vertical="center"/>
    </xf>
    <xf numFmtId="0" fontId="20" fillId="6" borderId="1" xfId="39" applyFont="1" applyFill="1" applyBorder="1" applyAlignment="1">
      <alignment horizontal="center" vertical="center"/>
    </xf>
    <xf numFmtId="49" fontId="20" fillId="10" borderId="1" xfId="18" applyNumberFormat="1" applyFont="1" applyFill="1" applyBorder="1" applyAlignment="1">
      <alignment horizontal="left" vertical="center"/>
    </xf>
    <xf numFmtId="49" fontId="20" fillId="5" borderId="1" xfId="18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20" fillId="0" borderId="2" xfId="38" applyNumberFormat="1" applyFont="1" applyFill="1" applyBorder="1" applyAlignment="1">
      <alignment horizontal="right" vertical="center" wrapText="1"/>
    </xf>
    <xf numFmtId="0" fontId="20" fillId="0" borderId="4" xfId="38" applyNumberFormat="1" applyFont="1" applyFill="1" applyBorder="1" applyAlignment="1">
      <alignment horizontal="right" vertical="center" wrapText="1"/>
    </xf>
    <xf numFmtId="0" fontId="20" fillId="0" borderId="3" xfId="38" applyNumberFormat="1" applyFont="1" applyFill="1" applyBorder="1" applyAlignment="1">
      <alignment horizontal="right" vertical="center" wrapText="1"/>
    </xf>
    <xf numFmtId="38" fontId="20" fillId="0" borderId="2" xfId="38" applyNumberFormat="1" applyFont="1" applyFill="1" applyBorder="1" applyAlignment="1">
      <alignment horizontal="right" vertical="center" wrapText="1"/>
    </xf>
    <xf numFmtId="38" fontId="20" fillId="0" borderId="4" xfId="38" applyNumberFormat="1" applyFont="1" applyFill="1" applyBorder="1" applyAlignment="1">
      <alignment horizontal="right" vertical="center" wrapText="1"/>
    </xf>
    <xf numFmtId="38" fontId="20" fillId="0" borderId="3" xfId="38" applyNumberFormat="1" applyFont="1" applyFill="1" applyBorder="1" applyAlignment="1">
      <alignment horizontal="right" vertical="center" wrapText="1"/>
    </xf>
    <xf numFmtId="0" fontId="20" fillId="10" borderId="2" xfId="38" applyNumberFormat="1" applyFont="1" applyFill="1" applyBorder="1" applyAlignment="1">
      <alignment horizontal="left" vertical="center" wrapText="1"/>
    </xf>
    <xf numFmtId="0" fontId="20" fillId="10" borderId="4" xfId="38" applyNumberFormat="1" applyFont="1" applyFill="1" applyBorder="1" applyAlignment="1">
      <alignment horizontal="left" vertical="center" wrapText="1"/>
    </xf>
    <xf numFmtId="0" fontId="20" fillId="10" borderId="3" xfId="38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0" fontId="4" fillId="4" borderId="1" xfId="38" applyFont="1" applyFill="1" applyBorder="1" applyAlignment="1">
      <alignment horizontal="center" vertical="center" wrapText="1"/>
    </xf>
    <xf numFmtId="0" fontId="19" fillId="0" borderId="1" xfId="38" applyFont="1" applyBorder="1" applyAlignment="1">
      <alignment vertical="center"/>
    </xf>
  </cellXfs>
  <cellStyles count="221">
    <cellStyle name="Norm੎੎" xfId="1" xr:uid="{00000000-0005-0000-0000-000000000000}"/>
    <cellStyle name="Norm੎੎ 2" xfId="2" xr:uid="{00000000-0005-0000-0000-000001000000}"/>
    <cellStyle name="Norm੎੎ 2 2" xfId="3" xr:uid="{00000000-0005-0000-0000-000002000000}"/>
    <cellStyle name="Norm੎੎ 2 2 2" xfId="214" xr:uid="{00000000-0005-0000-0000-000003000000}"/>
    <cellStyle name="Norm੎੎ 2 3" xfId="213" xr:uid="{00000000-0005-0000-0000-000004000000}"/>
    <cellStyle name="Normal 2" xfId="209" xr:uid="{00000000-0005-0000-0000-000005000000}"/>
    <cellStyle name="Standard_40601_offer_ paris 04" xfId="211" xr:uid="{00000000-0005-0000-0000-000006000000}"/>
    <cellStyle name="百分比 2" xfId="19" xr:uid="{00000000-0005-0000-0000-000007000000}"/>
    <cellStyle name="差_A Level 全新 800" xfId="4" xr:uid="{00000000-0005-0000-0000-000008000000}"/>
    <cellStyle name="差_D Level 全新200" xfId="5" xr:uid="{00000000-0005-0000-0000-000009000000}"/>
    <cellStyle name="常规" xfId="0" builtinId="0"/>
    <cellStyle name="常规 2" xfId="6" xr:uid="{00000000-0005-0000-0000-00000B000000}"/>
    <cellStyle name="常规 2 10" xfId="210" xr:uid="{00000000-0005-0000-0000-00000C000000}"/>
    <cellStyle name="常规 2 10 2" xfId="218" xr:uid="{00000000-0005-0000-0000-00000D000000}"/>
    <cellStyle name="常规 3" xfId="7" xr:uid="{00000000-0005-0000-0000-00000E000000}"/>
    <cellStyle name="常规 3 2" xfId="38" xr:uid="{00000000-0005-0000-0000-00000F000000}"/>
    <cellStyle name="常规 3 2 2" xfId="212" xr:uid="{00000000-0005-0000-0000-000010000000}"/>
    <cellStyle name="常规 3 2 2 2" xfId="219" xr:uid="{00000000-0005-0000-0000-000011000000}"/>
    <cellStyle name="常规 5" xfId="8" xr:uid="{00000000-0005-0000-0000-000012000000}"/>
    <cellStyle name="常规 5 2" xfId="9" xr:uid="{00000000-0005-0000-0000-000013000000}"/>
    <cellStyle name="常规 5 2 2" xfId="39" xr:uid="{00000000-0005-0000-0000-000014000000}"/>
    <cellStyle name="常规_Quote to SGM 050518.new" xfId="208" xr:uid="{00000000-0005-0000-0000-000015000000}"/>
    <cellStyle name="超链接" xfId="20" builtinId="8" hidden="1"/>
    <cellStyle name="超链接" xfId="22" builtinId="8" hidden="1"/>
    <cellStyle name="超链接" xfId="24" builtinId="8" hidden="1"/>
    <cellStyle name="超链接" xfId="26" builtinId="8" hidden="1"/>
    <cellStyle name="超链接" xfId="28" builtinId="8" hidden="1"/>
    <cellStyle name="超链接" xfId="30" builtinId="8" hidden="1"/>
    <cellStyle name="超链接" xfId="32" builtinId="8" hidden="1"/>
    <cellStyle name="超链接" xfId="34" builtinId="8" hidden="1"/>
    <cellStyle name="超链接" xfId="36" builtinId="8" hidden="1"/>
    <cellStyle name="超链接" xfId="42" builtinId="8" hidden="1"/>
    <cellStyle name="超链接" xfId="44" builtinId="8" hidden="1"/>
    <cellStyle name="超链接" xfId="46" builtinId="8" hidden="1"/>
    <cellStyle name="超链接" xfId="48" builtinId="8" hidden="1"/>
    <cellStyle name="超链接" xfId="50" builtinId="8" hidden="1"/>
    <cellStyle name="超链接" xfId="52" builtinId="8" hidden="1"/>
    <cellStyle name="超链接" xfId="54" builtinId="8" hidden="1"/>
    <cellStyle name="超链接" xfId="56" builtinId="8" hidden="1"/>
    <cellStyle name="超链接" xfId="58" builtinId="8" hidden="1"/>
    <cellStyle name="超链接" xfId="60" builtinId="8" hidden="1"/>
    <cellStyle name="超链接" xfId="62" builtinId="8" hidden="1"/>
    <cellStyle name="超链接" xfId="64" builtinId="8" hidden="1"/>
    <cellStyle name="超链接" xfId="66" builtinId="8" hidden="1"/>
    <cellStyle name="超链接" xfId="68" builtinId="8" hidden="1"/>
    <cellStyle name="超链接" xfId="70" builtinId="8" hidden="1"/>
    <cellStyle name="超链接" xfId="72" builtinId="8" hidden="1"/>
    <cellStyle name="超链接" xfId="74" builtinId="8" hidden="1"/>
    <cellStyle name="超链接" xfId="76" builtinId="8" hidden="1"/>
    <cellStyle name="超链接" xfId="78" builtinId="8" hidden="1"/>
    <cellStyle name="超链接" xfId="80" builtinId="8" hidden="1"/>
    <cellStyle name="超链接" xfId="82" builtinId="8" hidden="1"/>
    <cellStyle name="超链接" xfId="84" builtinId="8" hidden="1"/>
    <cellStyle name="超链接" xfId="86" builtinId="8" hidden="1"/>
    <cellStyle name="超链接" xfId="88" builtinId="8" hidden="1"/>
    <cellStyle name="超链接" xfId="90" builtinId="8" hidden="1"/>
    <cellStyle name="超链接" xfId="92" builtinId="8" hidden="1"/>
    <cellStyle name="超链接" xfId="94" builtinId="8" hidden="1"/>
    <cellStyle name="超链接" xfId="96" builtinId="8" hidden="1"/>
    <cellStyle name="超链接" xfId="98" builtinId="8" hidden="1"/>
    <cellStyle name="超链接" xfId="100" builtinId="8" hidden="1"/>
    <cellStyle name="超链接" xfId="102" builtinId="8" hidden="1"/>
    <cellStyle name="超链接" xfId="104" builtinId="8" hidden="1"/>
    <cellStyle name="超链接" xfId="106" builtinId="8" hidden="1"/>
    <cellStyle name="超链接" xfId="108" builtinId="8" hidden="1"/>
    <cellStyle name="超链接" xfId="110" builtinId="8" hidden="1"/>
    <cellStyle name="超链接" xfId="112" builtinId="8" hidden="1"/>
    <cellStyle name="超链接" xfId="114" builtinId="8" hidden="1"/>
    <cellStyle name="超链接" xfId="116" builtinId="8" hidden="1"/>
    <cellStyle name="超链接" xfId="118" builtinId="8" hidden="1"/>
    <cellStyle name="超链接" xfId="120" builtinId="8" hidden="1"/>
    <cellStyle name="超链接" xfId="122" builtinId="8" hidden="1"/>
    <cellStyle name="超链接" xfId="124" builtinId="8" hidden="1"/>
    <cellStyle name="超链接" xfId="126" builtinId="8" hidden="1"/>
    <cellStyle name="超链接" xfId="128" builtinId="8" hidden="1"/>
    <cellStyle name="超链接" xfId="130" builtinId="8" hidden="1"/>
    <cellStyle name="超链接" xfId="132" builtinId="8" hidden="1"/>
    <cellStyle name="超链接" xfId="134" builtinId="8" hidden="1"/>
    <cellStyle name="超链接" xfId="136" builtinId="8" hidden="1"/>
    <cellStyle name="超链接" xfId="138" builtinId="8" hidden="1"/>
    <cellStyle name="超链接" xfId="140" builtinId="8" hidden="1"/>
    <cellStyle name="超链接" xfId="142" builtinId="8" hidden="1"/>
    <cellStyle name="超链接" xfId="144" builtinId="8" hidden="1"/>
    <cellStyle name="超链接" xfId="146" builtinId="8" hidden="1"/>
    <cellStyle name="超链接" xfId="148" builtinId="8" hidden="1"/>
    <cellStyle name="超链接" xfId="150" builtinId="8" hidden="1"/>
    <cellStyle name="超链接" xfId="152" builtinId="8" hidden="1"/>
    <cellStyle name="超链接" xfId="154" builtinId="8" hidden="1"/>
    <cellStyle name="超链接" xfId="156" builtinId="8" hidden="1"/>
    <cellStyle name="超链接" xfId="158" builtinId="8" hidden="1"/>
    <cellStyle name="超链接" xfId="160" builtinId="8" hidden="1"/>
    <cellStyle name="超链接" xfId="162" builtinId="8" hidden="1"/>
    <cellStyle name="超链接" xfId="164" builtinId="8" hidden="1"/>
    <cellStyle name="超链接" xfId="166" builtinId="8" hidden="1"/>
    <cellStyle name="超链接" xfId="168" builtinId="8" hidden="1"/>
    <cellStyle name="超链接" xfId="170" builtinId="8" hidden="1"/>
    <cellStyle name="超链接" xfId="172" builtinId="8" hidden="1"/>
    <cellStyle name="超链接" xfId="174" builtinId="8" hidden="1"/>
    <cellStyle name="超链接" xfId="176" builtinId="8" hidden="1"/>
    <cellStyle name="超链接" xfId="178" builtinId="8" hidden="1"/>
    <cellStyle name="超链接" xfId="180" builtinId="8" hidden="1"/>
    <cellStyle name="超链接" xfId="182" builtinId="8" hidden="1"/>
    <cellStyle name="超链接" xfId="184" builtinId="8" hidden="1"/>
    <cellStyle name="超链接" xfId="186" builtinId="8" hidden="1"/>
    <cellStyle name="超链接" xfId="188" builtinId="8" hidden="1"/>
    <cellStyle name="超链接" xfId="190" builtinId="8" hidden="1"/>
    <cellStyle name="超链接" xfId="192" builtinId="8" hidden="1"/>
    <cellStyle name="超链接" xfId="194" builtinId="8" hidden="1"/>
    <cellStyle name="超链接" xfId="196" builtinId="8" hidden="1"/>
    <cellStyle name="超链接" xfId="198" builtinId="8" hidden="1"/>
    <cellStyle name="超链接" xfId="200" builtinId="8" hidden="1"/>
    <cellStyle name="超链接" xfId="202" builtinId="8" hidden="1"/>
    <cellStyle name="超链接" xfId="204" builtinId="8" hidden="1"/>
    <cellStyle name="超链接" xfId="206" builtinId="8" hidden="1"/>
    <cellStyle name="逗号 2" xfId="10" xr:uid="{00000000-0005-0000-0000-000072000000}"/>
    <cellStyle name="好_A Level 全新 800" xfId="11" xr:uid="{00000000-0005-0000-0000-000073000000}"/>
    <cellStyle name="好_D Level 全新200" xfId="12" xr:uid="{00000000-0005-0000-0000-000074000000}"/>
    <cellStyle name="货币" xfId="220" builtinId="4"/>
    <cellStyle name="货币 2" xfId="13" xr:uid="{00000000-0005-0000-0000-000075000000}"/>
    <cellStyle name="货币 3" xfId="14" xr:uid="{00000000-0005-0000-0000-000076000000}"/>
    <cellStyle name="货币 3 2" xfId="41" xr:uid="{00000000-0005-0000-0000-000077000000}"/>
    <cellStyle name="普通 2" xfId="15" xr:uid="{00000000-0005-0000-0000-000078000000}"/>
    <cellStyle name="普通 3" xfId="18" xr:uid="{00000000-0005-0000-0000-000079000000}"/>
    <cellStyle name="千位分隔 2" xfId="16" xr:uid="{00000000-0005-0000-0000-00007A000000}"/>
    <cellStyle name="千位分隔 2 2" xfId="17" xr:uid="{00000000-0005-0000-0000-00007B000000}"/>
    <cellStyle name="千位分隔 2 2 2" xfId="40" xr:uid="{00000000-0005-0000-0000-00007C000000}"/>
    <cellStyle name="千位分隔 2 2 2 2" xfId="217" xr:uid="{00000000-0005-0000-0000-00007D000000}"/>
    <cellStyle name="千位分隔 2 2 3" xfId="216" xr:uid="{00000000-0005-0000-0000-00007E000000}"/>
    <cellStyle name="千位分隔 2 3" xfId="215" xr:uid="{00000000-0005-0000-0000-00007F000000}"/>
    <cellStyle name="已访问的超链接" xfId="21" builtinId="9" hidden="1"/>
    <cellStyle name="已访问的超链接" xfId="23" builtinId="9" hidden="1"/>
    <cellStyle name="已访问的超链接" xfId="25" builtinId="9" hidden="1"/>
    <cellStyle name="已访问的超链接" xfId="27" builtinId="9" hidden="1"/>
    <cellStyle name="已访问的超链接" xfId="29" builtinId="9" hidden="1"/>
    <cellStyle name="已访问的超链接" xfId="31" builtinId="9" hidden="1"/>
    <cellStyle name="已访问的超链接" xfId="33" builtinId="9" hidden="1"/>
    <cellStyle name="已访问的超链接" xfId="35" builtinId="9" hidden="1"/>
    <cellStyle name="已访问的超链接" xfId="37" builtinId="9" hidden="1"/>
    <cellStyle name="已访问的超链接" xfId="43" builtinId="9" hidden="1"/>
    <cellStyle name="已访问的超链接" xfId="45" builtinId="9" hidden="1"/>
    <cellStyle name="已访问的超链接" xfId="47" builtinId="9" hidden="1"/>
    <cellStyle name="已访问的超链接" xfId="49" builtinId="9" hidden="1"/>
    <cellStyle name="已访问的超链接" xfId="51" builtinId="9" hidden="1"/>
    <cellStyle name="已访问的超链接" xfId="53" builtinId="9" hidden="1"/>
    <cellStyle name="已访问的超链接" xfId="55" builtinId="9" hidden="1"/>
    <cellStyle name="已访问的超链接" xfId="57" builtinId="9" hidden="1"/>
    <cellStyle name="已访问的超链接" xfId="59" builtinId="9" hidden="1"/>
    <cellStyle name="已访问的超链接" xfId="61" builtinId="9" hidden="1"/>
    <cellStyle name="已访问的超链接" xfId="63" builtinId="9" hidden="1"/>
    <cellStyle name="已访问的超链接" xfId="65" builtinId="9" hidden="1"/>
    <cellStyle name="已访问的超链接" xfId="67" builtinId="9" hidden="1"/>
    <cellStyle name="已访问的超链接" xfId="69" builtinId="9" hidden="1"/>
    <cellStyle name="已访问的超链接" xfId="71" builtinId="9" hidden="1"/>
    <cellStyle name="已访问的超链接" xfId="73" builtinId="9" hidden="1"/>
    <cellStyle name="已访问的超链接" xfId="75" builtinId="9" hidden="1"/>
    <cellStyle name="已访问的超链接" xfId="77" builtinId="9" hidden="1"/>
    <cellStyle name="已访问的超链接" xfId="79" builtinId="9" hidden="1"/>
    <cellStyle name="已访问的超链接" xfId="81" builtinId="9" hidden="1"/>
    <cellStyle name="已访问的超链接" xfId="83" builtinId="9" hidden="1"/>
    <cellStyle name="已访问的超链接" xfId="85" builtinId="9" hidden="1"/>
    <cellStyle name="已访问的超链接" xfId="87" builtinId="9" hidden="1"/>
    <cellStyle name="已访问的超链接" xfId="89" builtinId="9" hidden="1"/>
    <cellStyle name="已访问的超链接" xfId="91" builtinId="9" hidden="1"/>
    <cellStyle name="已访问的超链接" xfId="93" builtinId="9" hidden="1"/>
    <cellStyle name="已访问的超链接" xfId="95" builtinId="9" hidden="1"/>
    <cellStyle name="已访问的超链接" xfId="97" builtinId="9" hidden="1"/>
    <cellStyle name="已访问的超链接" xfId="99" builtinId="9" hidden="1"/>
    <cellStyle name="已访问的超链接" xfId="101" builtinId="9" hidden="1"/>
    <cellStyle name="已访问的超链接" xfId="103" builtinId="9" hidden="1"/>
    <cellStyle name="已访问的超链接" xfId="105" builtinId="9" hidden="1"/>
    <cellStyle name="已访问的超链接" xfId="107" builtinId="9" hidden="1"/>
    <cellStyle name="已访问的超链接" xfId="109" builtinId="9" hidden="1"/>
    <cellStyle name="已访问的超链接" xfId="111" builtinId="9" hidden="1"/>
    <cellStyle name="已访问的超链接" xfId="113" builtinId="9" hidden="1"/>
    <cellStyle name="已访问的超链接" xfId="115" builtinId="9" hidden="1"/>
    <cellStyle name="已访问的超链接" xfId="117" builtinId="9" hidden="1"/>
    <cellStyle name="已访问的超链接" xfId="119" builtinId="9" hidden="1"/>
    <cellStyle name="已访问的超链接" xfId="121" builtinId="9" hidden="1"/>
    <cellStyle name="已访问的超链接" xfId="123" builtinId="9" hidden="1"/>
    <cellStyle name="已访问的超链接" xfId="125" builtinId="9" hidden="1"/>
    <cellStyle name="已访问的超链接" xfId="127" builtinId="9" hidden="1"/>
    <cellStyle name="已访问的超链接" xfId="129" builtinId="9" hidden="1"/>
    <cellStyle name="已访问的超链接" xfId="131" builtinId="9" hidden="1"/>
    <cellStyle name="已访问的超链接" xfId="133" builtinId="9" hidden="1"/>
    <cellStyle name="已访问的超链接" xfId="135" builtinId="9" hidden="1"/>
    <cellStyle name="已访问的超链接" xfId="137" builtinId="9" hidden="1"/>
    <cellStyle name="已访问的超链接" xfId="139" builtinId="9" hidden="1"/>
    <cellStyle name="已访问的超链接" xfId="141" builtinId="9" hidden="1"/>
    <cellStyle name="已访问的超链接" xfId="143" builtinId="9" hidden="1"/>
    <cellStyle name="已访问的超链接" xfId="145" builtinId="9" hidden="1"/>
    <cellStyle name="已访问的超链接" xfId="147" builtinId="9" hidden="1"/>
    <cellStyle name="已访问的超链接" xfId="149" builtinId="9" hidden="1"/>
    <cellStyle name="已访问的超链接" xfId="151" builtinId="9" hidden="1"/>
    <cellStyle name="已访问的超链接" xfId="153" builtinId="9" hidden="1"/>
    <cellStyle name="已访问的超链接" xfId="155" builtinId="9" hidden="1"/>
    <cellStyle name="已访问的超链接" xfId="157" builtinId="9" hidden="1"/>
    <cellStyle name="已访问的超链接" xfId="159" builtinId="9" hidden="1"/>
    <cellStyle name="已访问的超链接" xfId="161" builtinId="9" hidden="1"/>
    <cellStyle name="已访问的超链接" xfId="163" builtinId="9" hidden="1"/>
    <cellStyle name="已访问的超链接" xfId="165" builtinId="9" hidden="1"/>
    <cellStyle name="已访问的超链接" xfId="167" builtinId="9" hidden="1"/>
    <cellStyle name="已访问的超链接" xfId="169" builtinId="9" hidden="1"/>
    <cellStyle name="已访问的超链接" xfId="171" builtinId="9" hidden="1"/>
    <cellStyle name="已访问的超链接" xfId="173" builtinId="9" hidden="1"/>
    <cellStyle name="已访问的超链接" xfId="175" builtinId="9" hidden="1"/>
    <cellStyle name="已访问的超链接" xfId="177" builtinId="9" hidden="1"/>
    <cellStyle name="已访问的超链接" xfId="179" builtinId="9" hidden="1"/>
    <cellStyle name="已访问的超链接" xfId="181" builtinId="9" hidden="1"/>
    <cellStyle name="已访问的超链接" xfId="183" builtinId="9" hidden="1"/>
    <cellStyle name="已访问的超链接" xfId="185" builtinId="9" hidden="1"/>
    <cellStyle name="已访问的超链接" xfId="187" builtinId="9" hidden="1"/>
    <cellStyle name="已访问的超链接" xfId="189" builtinId="9" hidden="1"/>
    <cellStyle name="已访问的超链接" xfId="191" builtinId="9" hidden="1"/>
    <cellStyle name="已访问的超链接" xfId="193" builtinId="9" hidden="1"/>
    <cellStyle name="已访问的超链接" xfId="195" builtinId="9" hidden="1"/>
    <cellStyle name="已访问的超链接" xfId="197" builtinId="9" hidden="1"/>
    <cellStyle name="已访问的超链接" xfId="199" builtinId="9" hidden="1"/>
    <cellStyle name="已访问的超链接" xfId="201" builtinId="9" hidden="1"/>
    <cellStyle name="已访问的超链接" xfId="203" builtinId="9" hidden="1"/>
    <cellStyle name="已访问的超链接" xfId="205" builtinId="9" hidden="1"/>
    <cellStyle name="已访问的超链接" xfId="207" builtinId="9" hidden="1"/>
  </cellStyles>
  <dxfs count="62"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63503</xdr:colOff>
      <xdr:row>0</xdr:row>
      <xdr:rowOff>137583</xdr:rowOff>
    </xdr:from>
    <xdr:to>
      <xdr:col>8</xdr:col>
      <xdr:colOff>812803</xdr:colOff>
      <xdr:row>0</xdr:row>
      <xdr:rowOff>898089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2903" y="137583"/>
          <a:ext cx="749300" cy="76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219075</xdr:colOff>
      <xdr:row>0</xdr:row>
      <xdr:rowOff>104775</xdr:rowOff>
    </xdr:from>
    <xdr:to>
      <xdr:col>8</xdr:col>
      <xdr:colOff>968375</xdr:colOff>
      <xdr:row>0</xdr:row>
      <xdr:rowOff>865281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1850" y="104775"/>
          <a:ext cx="749300" cy="76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89647</xdr:colOff>
      <xdr:row>0</xdr:row>
      <xdr:rowOff>179294</xdr:rowOff>
    </xdr:from>
    <xdr:to>
      <xdr:col>8</xdr:col>
      <xdr:colOff>838947</xdr:colOff>
      <xdr:row>0</xdr:row>
      <xdr:rowOff>939800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1118" y="179294"/>
          <a:ext cx="749300" cy="76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100853</xdr:colOff>
      <xdr:row>0</xdr:row>
      <xdr:rowOff>145676</xdr:rowOff>
    </xdr:from>
    <xdr:to>
      <xdr:col>8</xdr:col>
      <xdr:colOff>850153</xdr:colOff>
      <xdr:row>0</xdr:row>
      <xdr:rowOff>906182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0059" y="145676"/>
          <a:ext cx="749300" cy="76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0</xdr:row>
      <xdr:rowOff>161925</xdr:rowOff>
    </xdr:from>
    <xdr:to>
      <xdr:col>8</xdr:col>
      <xdr:colOff>835025</xdr:colOff>
      <xdr:row>0</xdr:row>
      <xdr:rowOff>922431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075" y="161925"/>
          <a:ext cx="749300" cy="76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145677</xdr:colOff>
      <xdr:row>0</xdr:row>
      <xdr:rowOff>112059</xdr:rowOff>
    </xdr:from>
    <xdr:to>
      <xdr:col>8</xdr:col>
      <xdr:colOff>894977</xdr:colOff>
      <xdr:row>0</xdr:row>
      <xdr:rowOff>872565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7148" y="112059"/>
          <a:ext cx="749300" cy="76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89647</xdr:colOff>
      <xdr:row>0</xdr:row>
      <xdr:rowOff>156882</xdr:rowOff>
    </xdr:from>
    <xdr:to>
      <xdr:col>8</xdr:col>
      <xdr:colOff>838947</xdr:colOff>
      <xdr:row>0</xdr:row>
      <xdr:rowOff>917388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8853" y="156882"/>
          <a:ext cx="749300" cy="76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190501</xdr:colOff>
      <xdr:row>0</xdr:row>
      <xdr:rowOff>150579</xdr:rowOff>
    </xdr:from>
    <xdr:to>
      <xdr:col>8</xdr:col>
      <xdr:colOff>939801</xdr:colOff>
      <xdr:row>0</xdr:row>
      <xdr:rowOff>911085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0064" y="150579"/>
          <a:ext cx="749300" cy="76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257735</xdr:colOff>
      <xdr:row>0</xdr:row>
      <xdr:rowOff>201706</xdr:rowOff>
    </xdr:from>
    <xdr:to>
      <xdr:col>8</xdr:col>
      <xdr:colOff>1007035</xdr:colOff>
      <xdr:row>0</xdr:row>
      <xdr:rowOff>962212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0" y="201706"/>
          <a:ext cx="749300" cy="76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230094</xdr:colOff>
      <xdr:row>0</xdr:row>
      <xdr:rowOff>114300</xdr:rowOff>
    </xdr:from>
    <xdr:to>
      <xdr:col>8</xdr:col>
      <xdr:colOff>979394</xdr:colOff>
      <xdr:row>0</xdr:row>
      <xdr:rowOff>874806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7594" y="114300"/>
          <a:ext cx="749300" cy="76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view="pageBreakPreview" zoomScale="82" zoomScaleNormal="100" zoomScaleSheetLayoutView="70" workbookViewId="0">
      <selection activeCell="F18" sqref="F18:F20"/>
    </sheetView>
  </sheetViews>
  <sheetFormatPr baseColWidth="10" defaultColWidth="8.83203125" defaultRowHeight="18"/>
  <cols>
    <col min="1" max="1" width="8.83203125" style="84"/>
    <col min="2" max="2" width="30.33203125" style="84" customWidth="1"/>
    <col min="3" max="3" width="12.83203125" style="85" customWidth="1"/>
    <col min="4" max="4" width="18.5" style="84" customWidth="1"/>
    <col min="5" max="5" width="17.33203125" style="84" customWidth="1"/>
    <col min="6" max="6" width="19.6640625" style="84" customWidth="1"/>
    <col min="7" max="7" width="13.83203125" style="84" bestFit="1" customWidth="1"/>
    <col min="8" max="16384" width="8.83203125" style="84"/>
  </cols>
  <sheetData>
    <row r="1" spans="1:7" ht="45" customHeight="1" thickBot="1">
      <c r="B1" s="206" t="s">
        <v>381</v>
      </c>
      <c r="C1" s="206"/>
      <c r="D1" s="206"/>
      <c r="E1" s="206"/>
      <c r="F1" s="206"/>
    </row>
    <row r="2" spans="1:7" s="86" customFormat="1" ht="16" customHeight="1">
      <c r="A2" s="198" t="s">
        <v>383</v>
      </c>
      <c r="B2" s="145"/>
      <c r="C2" s="146"/>
      <c r="D2" s="146"/>
      <c r="E2" s="146"/>
      <c r="F2" s="147"/>
    </row>
    <row r="3" spans="1:7" s="86" customFormat="1">
      <c r="A3" s="199"/>
      <c r="B3" s="143"/>
      <c r="C3" s="87" t="s">
        <v>265</v>
      </c>
      <c r="D3" s="87" t="s">
        <v>266</v>
      </c>
      <c r="E3" s="87" t="s">
        <v>267</v>
      </c>
      <c r="F3" s="148" t="s">
        <v>270</v>
      </c>
    </row>
    <row r="4" spans="1:7" ht="26.25" customHeight="1">
      <c r="A4" s="199"/>
      <c r="B4" s="144" t="s">
        <v>380</v>
      </c>
      <c r="C4" s="82">
        <v>4</v>
      </c>
      <c r="D4" s="31">
        <f>'Level C400 北线4套维修改造'!I89</f>
        <v>617430</v>
      </c>
      <c r="E4" s="31">
        <f>C4*D4</f>
        <v>2469720</v>
      </c>
      <c r="F4" s="207" t="s">
        <v>366</v>
      </c>
    </row>
    <row r="5" spans="1:7" ht="26.25" customHeight="1">
      <c r="A5" s="199"/>
      <c r="B5" s="144" t="s">
        <v>387</v>
      </c>
      <c r="C5" s="82">
        <v>1</v>
      </c>
      <c r="D5" s="31">
        <f>'Level C200 北线新增'!I26</f>
        <v>154660</v>
      </c>
      <c r="E5" s="31">
        <f>D5*C5</f>
        <v>154660</v>
      </c>
      <c r="F5" s="207"/>
    </row>
    <row r="6" spans="1:7" ht="37.5" customHeight="1">
      <c r="A6" s="199"/>
      <c r="B6" s="144" t="s">
        <v>384</v>
      </c>
      <c r="C6" s="82">
        <v>1</v>
      </c>
      <c r="D6" s="31">
        <f>'Level_C400 北线12站搭建'!H87</f>
        <v>6573800</v>
      </c>
      <c r="E6" s="31">
        <f>C6*D6</f>
        <v>6573800</v>
      </c>
      <c r="F6" s="207"/>
      <c r="G6" s="171"/>
    </row>
    <row r="7" spans="1:7" ht="26.25" customHeight="1">
      <c r="A7" s="199"/>
      <c r="B7" s="143" t="s">
        <v>268</v>
      </c>
      <c r="C7" s="87"/>
      <c r="D7" s="87"/>
      <c r="E7" s="88">
        <f>SUM(E4:E6)</f>
        <v>9198180</v>
      </c>
      <c r="F7" s="148"/>
    </row>
    <row r="8" spans="1:7" ht="33" customHeight="1">
      <c r="A8" s="199"/>
      <c r="B8" s="144" t="s">
        <v>385</v>
      </c>
      <c r="C8" s="83">
        <v>4</v>
      </c>
      <c r="D8" s="32">
        <f>'Level D300 北线4套维修改造 '!I84</f>
        <v>510205</v>
      </c>
      <c r="E8" s="31">
        <f>C8*D8</f>
        <v>2040820</v>
      </c>
      <c r="F8" s="207" t="s">
        <v>367</v>
      </c>
    </row>
    <row r="9" spans="1:7" ht="33.75" customHeight="1">
      <c r="A9" s="199"/>
      <c r="B9" s="144" t="s">
        <v>386</v>
      </c>
      <c r="C9" s="83">
        <v>1</v>
      </c>
      <c r="D9" s="32">
        <f>'Level_D300 北线17站搭建'!H82</f>
        <v>6774400</v>
      </c>
      <c r="E9" s="31">
        <f>C9*D9</f>
        <v>6774400</v>
      </c>
      <c r="F9" s="207"/>
      <c r="G9" s="171"/>
    </row>
    <row r="10" spans="1:7" ht="26.25" customHeight="1">
      <c r="A10" s="199"/>
      <c r="B10" s="143" t="s">
        <v>269</v>
      </c>
      <c r="C10" s="87"/>
      <c r="D10" s="87"/>
      <c r="E10" s="88">
        <f>SUM(E8:E9)</f>
        <v>8815220</v>
      </c>
      <c r="F10" s="148"/>
    </row>
    <row r="11" spans="1:7" ht="26.25" customHeight="1">
      <c r="A11" s="199"/>
      <c r="B11" s="187" t="s">
        <v>662</v>
      </c>
      <c r="C11" s="185">
        <v>1</v>
      </c>
      <c r="D11" s="184">
        <v>208000</v>
      </c>
      <c r="E11" s="184">
        <f>C11*D11</f>
        <v>208000</v>
      </c>
      <c r="F11" s="186" t="s">
        <v>663</v>
      </c>
    </row>
    <row r="12" spans="1:7" ht="26.25" customHeight="1" thickBot="1">
      <c r="A12" s="200"/>
      <c r="B12" s="149"/>
      <c r="C12" s="150" t="s">
        <v>388</v>
      </c>
      <c r="D12" s="151"/>
      <c r="E12" s="152">
        <f>E7+E10+E11</f>
        <v>18221400</v>
      </c>
      <c r="F12" s="153"/>
    </row>
    <row r="13" spans="1:7" ht="12.75" customHeight="1" thickBot="1">
      <c r="A13" s="154"/>
      <c r="B13" s="155"/>
      <c r="C13" s="156"/>
      <c r="D13" s="157"/>
      <c r="E13" s="158"/>
      <c r="F13" s="159"/>
    </row>
    <row r="14" spans="1:7" ht="26.25" customHeight="1">
      <c r="A14" s="201" t="s">
        <v>382</v>
      </c>
      <c r="B14" s="160" t="s">
        <v>380</v>
      </c>
      <c r="C14" s="161">
        <v>4</v>
      </c>
      <c r="D14" s="162">
        <f>'Level C400 南线4套维修改造'!I89</f>
        <v>617430</v>
      </c>
      <c r="E14" s="162">
        <f>C14*D14</f>
        <v>2469720</v>
      </c>
      <c r="F14" s="208" t="s">
        <v>366</v>
      </c>
    </row>
    <row r="15" spans="1:7" ht="26.25" customHeight="1">
      <c r="A15" s="202"/>
      <c r="B15" s="144" t="s">
        <v>387</v>
      </c>
      <c r="C15" s="82">
        <v>1</v>
      </c>
      <c r="D15" s="31">
        <f>'Level C200 南线新增'!I26</f>
        <v>154660</v>
      </c>
      <c r="E15" s="31">
        <f>D15*C15</f>
        <v>154660</v>
      </c>
      <c r="F15" s="209"/>
    </row>
    <row r="16" spans="1:7" ht="37.5" customHeight="1">
      <c r="A16" s="202"/>
      <c r="B16" s="163" t="s">
        <v>391</v>
      </c>
      <c r="C16" s="82">
        <v>1</v>
      </c>
      <c r="D16" s="31">
        <f>'Level_C400 南线16站搭建'!H103</f>
        <v>9334400</v>
      </c>
      <c r="E16" s="31">
        <f>C16*D16</f>
        <v>9334400</v>
      </c>
      <c r="F16" s="207"/>
    </row>
    <row r="17" spans="1:6" ht="26.25" customHeight="1">
      <c r="A17" s="202"/>
      <c r="B17" s="164" t="s">
        <v>268</v>
      </c>
      <c r="C17" s="87"/>
      <c r="D17" s="87"/>
      <c r="E17" s="88">
        <f>SUM(E14:E16)</f>
        <v>11958780</v>
      </c>
      <c r="F17" s="148"/>
    </row>
    <row r="18" spans="1:6" ht="33" customHeight="1">
      <c r="A18" s="202"/>
      <c r="B18" s="163" t="s">
        <v>390</v>
      </c>
      <c r="C18" s="83">
        <v>4</v>
      </c>
      <c r="D18" s="32">
        <f>'Level D300 南线4套维修改造 '!$I$84</f>
        <v>510205</v>
      </c>
      <c r="E18" s="31">
        <f>C18*D18</f>
        <v>2040820</v>
      </c>
      <c r="F18" s="207" t="s">
        <v>367</v>
      </c>
    </row>
    <row r="19" spans="1:6" ht="26.25" customHeight="1">
      <c r="A19" s="202"/>
      <c r="B19" s="144" t="s">
        <v>501</v>
      </c>
      <c r="C19" s="82">
        <v>1</v>
      </c>
      <c r="D19" s="31">
        <f>'Level D100 南线新增'!I16</f>
        <v>53500</v>
      </c>
      <c r="E19" s="31">
        <f>D19*C19</f>
        <v>53500</v>
      </c>
      <c r="F19" s="207"/>
    </row>
    <row r="20" spans="1:6" ht="33.75" customHeight="1">
      <c r="A20" s="202"/>
      <c r="B20" s="163" t="s">
        <v>392</v>
      </c>
      <c r="C20" s="83">
        <v>1</v>
      </c>
      <c r="D20" s="32">
        <f>'Level_D300 南线17站搭建'!H92</f>
        <v>6779900</v>
      </c>
      <c r="E20" s="31">
        <f>C20*D20</f>
        <v>6779900</v>
      </c>
      <c r="F20" s="207"/>
    </row>
    <row r="21" spans="1:6" ht="26.25" customHeight="1">
      <c r="A21" s="202"/>
      <c r="B21" s="164" t="s">
        <v>269</v>
      </c>
      <c r="C21" s="87"/>
      <c r="D21" s="87"/>
      <c r="E21" s="88">
        <f>SUM(E18:E20)</f>
        <v>8874220</v>
      </c>
      <c r="F21" s="148"/>
    </row>
    <row r="22" spans="1:6" ht="26.25" customHeight="1">
      <c r="A22" s="202"/>
      <c r="B22" s="187" t="s">
        <v>662</v>
      </c>
      <c r="C22" s="185">
        <v>1</v>
      </c>
      <c r="D22" s="184">
        <v>215000</v>
      </c>
      <c r="E22" s="184">
        <f>C22*D22</f>
        <v>215000</v>
      </c>
      <c r="F22" s="186" t="s">
        <v>663</v>
      </c>
    </row>
    <row r="23" spans="1:6" ht="26.25" customHeight="1" thickBot="1">
      <c r="A23" s="203"/>
      <c r="B23" s="165"/>
      <c r="C23" s="150" t="s">
        <v>389</v>
      </c>
      <c r="D23" s="151"/>
      <c r="E23" s="152">
        <f>E17+E21+E22</f>
        <v>21048000</v>
      </c>
      <c r="F23" s="153"/>
    </row>
    <row r="24" spans="1:6" ht="26.25" customHeight="1" thickBot="1">
      <c r="A24" s="166"/>
      <c r="B24" s="167"/>
      <c r="C24" s="204" t="s">
        <v>283</v>
      </c>
      <c r="D24" s="205"/>
      <c r="E24" s="168">
        <f>E23+E12</f>
        <v>39269400</v>
      </c>
      <c r="F24" s="169"/>
    </row>
  </sheetData>
  <sheetProtection algorithmName="SHA-512" hashValue="tp0W6+hqIp5WOtJaqUIXkar+yNA3A7zuW5r3slihJ7v6gNWL19kKcOzFe/CuEvsw/VRcbO9YhlUzKk7xrjNM3Q==" saltValue="dhKqpHIlXUQG5VQdabving==" spinCount="100000" sheet="1" objects="1" scenarios="1"/>
  <mergeCells count="8">
    <mergeCell ref="A2:A12"/>
    <mergeCell ref="A14:A23"/>
    <mergeCell ref="C24:D24"/>
    <mergeCell ref="B1:F1"/>
    <mergeCell ref="F4:F6"/>
    <mergeCell ref="F8:F9"/>
    <mergeCell ref="F14:F16"/>
    <mergeCell ref="F18:F20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04"/>
  <sheetViews>
    <sheetView view="pageBreakPreview" topLeftCell="A31" zoomScale="75" zoomScaleNormal="70" zoomScaleSheetLayoutView="55" workbookViewId="0">
      <selection activeCell="H77" sqref="H77"/>
    </sheetView>
  </sheetViews>
  <sheetFormatPr baseColWidth="10" defaultColWidth="16" defaultRowHeight="16"/>
  <cols>
    <col min="1" max="1" width="6.5" style="6" customWidth="1"/>
    <col min="2" max="2" width="13.1640625" style="6" customWidth="1"/>
    <col min="3" max="3" width="35.1640625" style="1" customWidth="1"/>
    <col min="4" max="4" width="33.6640625" style="1" customWidth="1"/>
    <col min="5" max="6" width="15.83203125" style="1" customWidth="1"/>
    <col min="7" max="7" width="31.6640625" style="1" customWidth="1"/>
    <col min="8" max="8" width="28.33203125" style="1" customWidth="1"/>
    <col min="9" max="9" width="38" style="7" customWidth="1"/>
    <col min="10" max="10" width="21" style="1" customWidth="1"/>
    <col min="11" max="16384" width="16" style="1"/>
  </cols>
  <sheetData>
    <row r="1" spans="1:9" ht="81" customHeight="1">
      <c r="A1" s="222" t="s">
        <v>463</v>
      </c>
      <c r="B1" s="222"/>
      <c r="C1" s="223"/>
      <c r="D1" s="223"/>
      <c r="E1" s="223"/>
      <c r="F1" s="223"/>
      <c r="G1" s="223"/>
      <c r="H1" s="223"/>
      <c r="I1" s="100"/>
    </row>
    <row r="2" spans="1:9" ht="42.75" customHeight="1">
      <c r="A2" s="141" t="s">
        <v>221</v>
      </c>
      <c r="B2" s="224" t="s">
        <v>222</v>
      </c>
      <c r="C2" s="224"/>
      <c r="D2" s="141" t="s">
        <v>223</v>
      </c>
      <c r="E2" s="29" t="s">
        <v>225</v>
      </c>
      <c r="F2" s="30" t="s">
        <v>226</v>
      </c>
      <c r="G2" s="141" t="s">
        <v>224</v>
      </c>
      <c r="H2" s="141" t="s">
        <v>227</v>
      </c>
      <c r="I2" s="141"/>
    </row>
    <row r="3" spans="1:9" s="53" customFormat="1" ht="25" customHeight="1">
      <c r="A3" s="101">
        <v>1</v>
      </c>
      <c r="B3" s="225" t="s">
        <v>464</v>
      </c>
      <c r="C3" s="225"/>
      <c r="D3" s="102"/>
      <c r="E3" s="96"/>
      <c r="F3" s="96"/>
      <c r="G3" s="96"/>
      <c r="H3" s="103">
        <f>H4*16</f>
        <v>2773600</v>
      </c>
      <c r="I3" s="104"/>
    </row>
    <row r="4" spans="1:9" s="56" customFormat="1" ht="25" customHeight="1">
      <c r="A4" s="105"/>
      <c r="B4" s="226" t="s">
        <v>1</v>
      </c>
      <c r="C4" s="226"/>
      <c r="D4" s="106"/>
      <c r="E4" s="92"/>
      <c r="F4" s="92"/>
      <c r="G4" s="92"/>
      <c r="H4" s="107">
        <f>SUM(H6:H38)</f>
        <v>173350</v>
      </c>
      <c r="I4" s="108"/>
    </row>
    <row r="5" spans="1:9" s="56" customFormat="1" ht="25" customHeight="1">
      <c r="A5" s="109">
        <v>1.1000000000000001</v>
      </c>
      <c r="B5" s="226" t="s">
        <v>2</v>
      </c>
      <c r="C5" s="226"/>
      <c r="D5" s="106"/>
      <c r="E5" s="92"/>
      <c r="F5" s="92"/>
      <c r="G5" s="92"/>
      <c r="H5" s="107"/>
      <c r="I5" s="108"/>
    </row>
    <row r="6" spans="1:9" s="9" customFormat="1" ht="28.5" customHeight="1">
      <c r="A6" s="49" t="s">
        <v>135</v>
      </c>
      <c r="B6" s="216" t="s">
        <v>136</v>
      </c>
      <c r="C6" s="216"/>
      <c r="D6" s="24" t="s">
        <v>137</v>
      </c>
      <c r="E6" s="122" t="s">
        <v>230</v>
      </c>
      <c r="F6" s="3">
        <v>10</v>
      </c>
      <c r="G6" s="190">
        <v>1200</v>
      </c>
      <c r="H6" s="110">
        <f>F6*G6</f>
        <v>12000</v>
      </c>
      <c r="I6" s="174"/>
    </row>
    <row r="7" spans="1:9" s="9" customFormat="1" ht="28.5" customHeight="1">
      <c r="A7" s="49" t="s">
        <v>138</v>
      </c>
      <c r="B7" s="216" t="s">
        <v>139</v>
      </c>
      <c r="C7" s="216"/>
      <c r="D7" s="24" t="s">
        <v>140</v>
      </c>
      <c r="E7" s="122" t="s">
        <v>230</v>
      </c>
      <c r="F7" s="3">
        <v>4</v>
      </c>
      <c r="G7" s="190">
        <v>1200</v>
      </c>
      <c r="H7" s="110">
        <f t="shared" ref="H7:H36" si="0">F7*G7</f>
        <v>4800</v>
      </c>
      <c r="I7" s="174"/>
    </row>
    <row r="8" spans="1:9" s="9" customFormat="1" ht="28.5" customHeight="1">
      <c r="A8" s="49" t="s">
        <v>141</v>
      </c>
      <c r="B8" s="216" t="s">
        <v>142</v>
      </c>
      <c r="C8" s="216"/>
      <c r="D8" s="24" t="s">
        <v>143</v>
      </c>
      <c r="E8" s="122" t="s">
        <v>230</v>
      </c>
      <c r="F8" s="3">
        <v>4</v>
      </c>
      <c r="G8" s="190">
        <v>1200</v>
      </c>
      <c r="H8" s="110">
        <f t="shared" si="0"/>
        <v>4800</v>
      </c>
      <c r="I8" s="174"/>
    </row>
    <row r="9" spans="1:9" s="9" customFormat="1" ht="28.5" customHeight="1">
      <c r="A9" s="49" t="s">
        <v>144</v>
      </c>
      <c r="B9" s="216" t="s">
        <v>145</v>
      </c>
      <c r="C9" s="216"/>
      <c r="D9" s="24" t="s">
        <v>146</v>
      </c>
      <c r="E9" s="122" t="s">
        <v>230</v>
      </c>
      <c r="F9" s="3">
        <v>8</v>
      </c>
      <c r="G9" s="190">
        <v>1000</v>
      </c>
      <c r="H9" s="110">
        <f t="shared" si="0"/>
        <v>8000</v>
      </c>
      <c r="I9" s="174"/>
    </row>
    <row r="10" spans="1:9" s="9" customFormat="1" ht="28.5" customHeight="1">
      <c r="A10" s="49" t="s">
        <v>147</v>
      </c>
      <c r="B10" s="216" t="s">
        <v>148</v>
      </c>
      <c r="C10" s="216"/>
      <c r="D10" s="24" t="s">
        <v>149</v>
      </c>
      <c r="E10" s="122" t="s">
        <v>230</v>
      </c>
      <c r="F10" s="3">
        <v>1</v>
      </c>
      <c r="G10" s="190">
        <v>3500</v>
      </c>
      <c r="H10" s="110">
        <f t="shared" si="0"/>
        <v>3500</v>
      </c>
      <c r="I10" s="174"/>
    </row>
    <row r="11" spans="1:9" s="59" customFormat="1" ht="25" customHeight="1">
      <c r="A11" s="49" t="s">
        <v>150</v>
      </c>
      <c r="B11" s="218" t="s">
        <v>10</v>
      </c>
      <c r="C11" s="218"/>
      <c r="D11" s="139" t="s">
        <v>11</v>
      </c>
      <c r="E11" s="122" t="s">
        <v>9</v>
      </c>
      <c r="F11" s="127">
        <v>1</v>
      </c>
      <c r="G11" s="190">
        <v>2000</v>
      </c>
      <c r="H11" s="110">
        <f t="shared" si="0"/>
        <v>2000</v>
      </c>
      <c r="I11" s="174"/>
    </row>
    <row r="12" spans="1:9" s="59" customFormat="1" ht="25" customHeight="1">
      <c r="A12" s="49" t="s">
        <v>151</v>
      </c>
      <c r="B12" s="218" t="s">
        <v>12</v>
      </c>
      <c r="C12" s="218"/>
      <c r="D12" s="139" t="s">
        <v>13</v>
      </c>
      <c r="E12" s="122" t="s">
        <v>9</v>
      </c>
      <c r="F12" s="127">
        <v>3</v>
      </c>
      <c r="G12" s="190">
        <v>400</v>
      </c>
      <c r="H12" s="110">
        <f t="shared" si="0"/>
        <v>1200</v>
      </c>
      <c r="I12" s="174"/>
    </row>
    <row r="13" spans="1:9" s="59" customFormat="1" ht="25" customHeight="1">
      <c r="A13" s="49" t="s">
        <v>152</v>
      </c>
      <c r="B13" s="218" t="s">
        <v>14</v>
      </c>
      <c r="C13" s="218"/>
      <c r="D13" s="139" t="s">
        <v>27</v>
      </c>
      <c r="E13" s="122" t="s">
        <v>9</v>
      </c>
      <c r="F13" s="127">
        <v>1</v>
      </c>
      <c r="G13" s="190">
        <v>600</v>
      </c>
      <c r="H13" s="110">
        <f t="shared" si="0"/>
        <v>600</v>
      </c>
      <c r="I13" s="174"/>
    </row>
    <row r="14" spans="1:9" s="59" customFormat="1" ht="25" customHeight="1">
      <c r="A14" s="49" t="s">
        <v>153</v>
      </c>
      <c r="B14" s="218" t="s">
        <v>375</v>
      </c>
      <c r="C14" s="218"/>
      <c r="D14" s="139" t="s">
        <v>15</v>
      </c>
      <c r="E14" s="122" t="s">
        <v>228</v>
      </c>
      <c r="F14" s="127">
        <v>1</v>
      </c>
      <c r="G14" s="191">
        <v>1200</v>
      </c>
      <c r="H14" s="110">
        <f t="shared" si="0"/>
        <v>1200</v>
      </c>
      <c r="I14" s="174"/>
    </row>
    <row r="15" spans="1:9" s="59" customFormat="1" ht="25" customHeight="1">
      <c r="A15" s="49" t="s">
        <v>314</v>
      </c>
      <c r="B15" s="218" t="s">
        <v>313</v>
      </c>
      <c r="C15" s="218"/>
      <c r="D15" s="139"/>
      <c r="E15" s="122" t="s">
        <v>228</v>
      </c>
      <c r="F15" s="127">
        <v>1</v>
      </c>
      <c r="G15" s="191">
        <v>550</v>
      </c>
      <c r="H15" s="110">
        <f t="shared" si="0"/>
        <v>550</v>
      </c>
      <c r="I15" s="174"/>
    </row>
    <row r="16" spans="1:9" s="59" customFormat="1" ht="25" customHeight="1">
      <c r="A16" s="109">
        <v>1.2</v>
      </c>
      <c r="B16" s="215" t="s">
        <v>3</v>
      </c>
      <c r="C16" s="215"/>
      <c r="D16" s="111"/>
      <c r="E16" s="122"/>
      <c r="F16" s="128"/>
      <c r="G16" s="192"/>
      <c r="H16" s="110"/>
      <c r="I16" s="175"/>
    </row>
    <row r="17" spans="1:9" s="59" customFormat="1" ht="25" customHeight="1">
      <c r="A17" s="113" t="s">
        <v>154</v>
      </c>
      <c r="B17" s="221" t="s">
        <v>16</v>
      </c>
      <c r="C17" s="221"/>
      <c r="D17" s="25" t="s">
        <v>155</v>
      </c>
      <c r="E17" s="122" t="s">
        <v>9</v>
      </c>
      <c r="F17" s="127">
        <v>72</v>
      </c>
      <c r="G17" s="192">
        <v>450</v>
      </c>
      <c r="H17" s="110">
        <f t="shared" si="0"/>
        <v>32400</v>
      </c>
      <c r="I17" s="175"/>
    </row>
    <row r="18" spans="1:9" s="59" customFormat="1" ht="25" customHeight="1">
      <c r="A18" s="113" t="s">
        <v>156</v>
      </c>
      <c r="B18" s="221" t="s">
        <v>285</v>
      </c>
      <c r="C18" s="221"/>
      <c r="D18" s="25" t="s">
        <v>286</v>
      </c>
      <c r="E18" s="122" t="s">
        <v>9</v>
      </c>
      <c r="F18" s="127">
        <v>16</v>
      </c>
      <c r="G18" s="192">
        <v>650</v>
      </c>
      <c r="H18" s="110">
        <f t="shared" si="0"/>
        <v>10400</v>
      </c>
      <c r="I18" s="175"/>
    </row>
    <row r="19" spans="1:9" s="59" customFormat="1" ht="25" customHeight="1">
      <c r="A19" s="113" t="s">
        <v>289</v>
      </c>
      <c r="B19" s="221" t="s">
        <v>287</v>
      </c>
      <c r="C19" s="221"/>
      <c r="D19" s="25" t="s">
        <v>288</v>
      </c>
      <c r="E19" s="122" t="s">
        <v>9</v>
      </c>
      <c r="F19" s="127">
        <v>8</v>
      </c>
      <c r="G19" s="192">
        <v>650</v>
      </c>
      <c r="H19" s="110">
        <f t="shared" si="0"/>
        <v>5200</v>
      </c>
      <c r="I19" s="175"/>
    </row>
    <row r="20" spans="1:9" s="59" customFormat="1" ht="25" customHeight="1">
      <c r="A20" s="113" t="s">
        <v>290</v>
      </c>
      <c r="B20" s="221" t="s">
        <v>17</v>
      </c>
      <c r="C20" s="221"/>
      <c r="D20" s="25"/>
      <c r="E20" s="122" t="s">
        <v>8</v>
      </c>
      <c r="F20" s="127">
        <v>1</v>
      </c>
      <c r="G20" s="192">
        <v>2400</v>
      </c>
      <c r="H20" s="110">
        <f t="shared" si="0"/>
        <v>2400</v>
      </c>
      <c r="I20" s="175"/>
    </row>
    <row r="21" spans="1:9" s="59" customFormat="1" ht="25" customHeight="1">
      <c r="A21" s="113" t="s">
        <v>291</v>
      </c>
      <c r="B21" s="221" t="s">
        <v>18</v>
      </c>
      <c r="C21" s="221"/>
      <c r="D21" s="25"/>
      <c r="E21" s="122" t="s">
        <v>8</v>
      </c>
      <c r="F21" s="127">
        <v>1</v>
      </c>
      <c r="G21" s="192">
        <v>1500</v>
      </c>
      <c r="H21" s="110">
        <f t="shared" si="0"/>
        <v>1500</v>
      </c>
      <c r="I21" s="175"/>
    </row>
    <row r="22" spans="1:9" s="59" customFormat="1" ht="25" customHeight="1">
      <c r="A22" s="113" t="s">
        <v>292</v>
      </c>
      <c r="B22" s="221" t="s">
        <v>160</v>
      </c>
      <c r="C22" s="221"/>
      <c r="D22" s="25"/>
      <c r="E22" s="122" t="s">
        <v>8</v>
      </c>
      <c r="F22" s="127">
        <v>4</v>
      </c>
      <c r="G22" s="192">
        <v>500</v>
      </c>
      <c r="H22" s="110">
        <f t="shared" si="0"/>
        <v>2000</v>
      </c>
      <c r="I22" s="175"/>
    </row>
    <row r="23" spans="1:9" s="59" customFormat="1" ht="25" customHeight="1">
      <c r="A23" s="113" t="s">
        <v>293</v>
      </c>
      <c r="B23" s="221" t="s">
        <v>19</v>
      </c>
      <c r="C23" s="221"/>
      <c r="D23" s="25"/>
      <c r="E23" s="122" t="s">
        <v>8</v>
      </c>
      <c r="F23" s="127">
        <v>2</v>
      </c>
      <c r="G23" s="192">
        <v>500</v>
      </c>
      <c r="H23" s="110">
        <f t="shared" si="0"/>
        <v>1000</v>
      </c>
      <c r="I23" s="175"/>
    </row>
    <row r="24" spans="1:9" s="59" customFormat="1" ht="68">
      <c r="A24" s="113" t="s">
        <v>161</v>
      </c>
      <c r="B24" s="221" t="s">
        <v>20</v>
      </c>
      <c r="C24" s="221"/>
      <c r="D24" s="20" t="s">
        <v>162</v>
      </c>
      <c r="E24" s="122" t="s">
        <v>228</v>
      </c>
      <c r="F24" s="127">
        <v>1</v>
      </c>
      <c r="G24" s="193">
        <v>28000</v>
      </c>
      <c r="H24" s="110">
        <f t="shared" si="0"/>
        <v>28000</v>
      </c>
      <c r="I24" s="176"/>
    </row>
    <row r="25" spans="1:9" s="59" customFormat="1" ht="25" customHeight="1">
      <c r="A25" s="113" t="s">
        <v>163</v>
      </c>
      <c r="B25" s="221" t="s">
        <v>26</v>
      </c>
      <c r="C25" s="221"/>
      <c r="D25" s="25" t="s">
        <v>294</v>
      </c>
      <c r="E25" s="122" t="s">
        <v>228</v>
      </c>
      <c r="F25" s="127">
        <v>1</v>
      </c>
      <c r="G25" s="193">
        <v>5500</v>
      </c>
      <c r="H25" s="110">
        <f t="shared" si="0"/>
        <v>5500</v>
      </c>
      <c r="I25" s="176"/>
    </row>
    <row r="26" spans="1:9" s="9" customFormat="1" ht="17">
      <c r="A26" s="113" t="s">
        <v>164</v>
      </c>
      <c r="B26" s="216" t="s">
        <v>25</v>
      </c>
      <c r="C26" s="216"/>
      <c r="D26" s="25"/>
      <c r="E26" s="122" t="s">
        <v>228</v>
      </c>
      <c r="F26" s="127">
        <v>1</v>
      </c>
      <c r="G26" s="193">
        <v>3000</v>
      </c>
      <c r="H26" s="110">
        <f t="shared" si="0"/>
        <v>3000</v>
      </c>
      <c r="I26" s="176"/>
    </row>
    <row r="27" spans="1:9" s="59" customFormat="1" ht="25" customHeight="1">
      <c r="A27" s="109">
        <v>1.3</v>
      </c>
      <c r="B27" s="215" t="s">
        <v>4</v>
      </c>
      <c r="C27" s="215"/>
      <c r="D27" s="111"/>
      <c r="E27" s="122"/>
      <c r="F27" s="112"/>
      <c r="G27" s="110"/>
      <c r="H27" s="110"/>
      <c r="I27" s="110"/>
    </row>
    <row r="28" spans="1:9" s="59" customFormat="1" ht="25" customHeight="1">
      <c r="A28" s="113" t="s">
        <v>165</v>
      </c>
      <c r="B28" s="216" t="s">
        <v>5</v>
      </c>
      <c r="C28" s="216"/>
      <c r="D28" s="111"/>
      <c r="E28" s="122" t="s">
        <v>229</v>
      </c>
      <c r="F28" s="58">
        <v>24</v>
      </c>
      <c r="G28" s="192">
        <v>1300</v>
      </c>
      <c r="H28" s="110">
        <f t="shared" si="0"/>
        <v>31200</v>
      </c>
      <c r="I28" s="175"/>
    </row>
    <row r="29" spans="1:9" s="59" customFormat="1" ht="25" customHeight="1">
      <c r="A29" s="113" t="s">
        <v>166</v>
      </c>
      <c r="B29" s="216" t="s">
        <v>21</v>
      </c>
      <c r="C29" s="216"/>
      <c r="D29" s="111"/>
      <c r="E29" s="122" t="s">
        <v>228</v>
      </c>
      <c r="F29" s="58">
        <v>1</v>
      </c>
      <c r="G29" s="192">
        <v>1800</v>
      </c>
      <c r="H29" s="110">
        <f t="shared" si="0"/>
        <v>1800</v>
      </c>
      <c r="I29" s="175"/>
    </row>
    <row r="30" spans="1:9" s="59" customFormat="1" ht="25" customHeight="1">
      <c r="A30" s="113" t="s">
        <v>167</v>
      </c>
      <c r="B30" s="216" t="s">
        <v>175</v>
      </c>
      <c r="C30" s="216"/>
      <c r="D30" s="111"/>
      <c r="E30" s="122" t="s">
        <v>228</v>
      </c>
      <c r="F30" s="58">
        <v>1</v>
      </c>
      <c r="G30" s="192">
        <v>3000</v>
      </c>
      <c r="H30" s="110">
        <f t="shared" si="0"/>
        <v>3000</v>
      </c>
      <c r="I30" s="175"/>
    </row>
    <row r="31" spans="1:9" s="59" customFormat="1" ht="25" customHeight="1">
      <c r="A31" s="113" t="s">
        <v>168</v>
      </c>
      <c r="B31" s="216" t="s">
        <v>295</v>
      </c>
      <c r="C31" s="216"/>
      <c r="D31" s="111"/>
      <c r="E31" s="122" t="s">
        <v>8</v>
      </c>
      <c r="F31" s="58">
        <v>2</v>
      </c>
      <c r="G31" s="192">
        <v>650</v>
      </c>
      <c r="H31" s="110">
        <f t="shared" si="0"/>
        <v>1300</v>
      </c>
      <c r="I31" s="175"/>
    </row>
    <row r="32" spans="1:9" s="59" customFormat="1" ht="25" customHeight="1">
      <c r="A32" s="113" t="s">
        <v>169</v>
      </c>
      <c r="B32" s="216" t="s">
        <v>22</v>
      </c>
      <c r="C32" s="216"/>
      <c r="D32" s="111"/>
      <c r="E32" s="122" t="s">
        <v>9</v>
      </c>
      <c r="F32" s="58">
        <v>1</v>
      </c>
      <c r="G32" s="192">
        <v>400</v>
      </c>
      <c r="H32" s="110">
        <f t="shared" si="0"/>
        <v>400</v>
      </c>
      <c r="I32" s="175"/>
    </row>
    <row r="33" spans="1:10" s="59" customFormat="1" ht="25" customHeight="1">
      <c r="A33" s="113" t="s">
        <v>170</v>
      </c>
      <c r="B33" s="227" t="s">
        <v>23</v>
      </c>
      <c r="C33" s="227"/>
      <c r="D33" s="111"/>
      <c r="E33" s="122" t="s">
        <v>9</v>
      </c>
      <c r="F33" s="58">
        <v>1</v>
      </c>
      <c r="G33" s="192">
        <v>400</v>
      </c>
      <c r="H33" s="110">
        <f t="shared" si="0"/>
        <v>400</v>
      </c>
      <c r="I33" s="175"/>
    </row>
    <row r="34" spans="1:10" s="59" customFormat="1" ht="25" customHeight="1">
      <c r="A34" s="113" t="s">
        <v>171</v>
      </c>
      <c r="B34" s="227" t="s">
        <v>24</v>
      </c>
      <c r="C34" s="227"/>
      <c r="D34" s="111"/>
      <c r="E34" s="122" t="s">
        <v>9</v>
      </c>
      <c r="F34" s="58">
        <v>1</v>
      </c>
      <c r="G34" s="192">
        <v>400</v>
      </c>
      <c r="H34" s="110">
        <f t="shared" si="0"/>
        <v>400</v>
      </c>
      <c r="I34" s="175"/>
    </row>
    <row r="35" spans="1:10" s="59" customFormat="1" ht="25" customHeight="1">
      <c r="A35" s="113" t="s">
        <v>172</v>
      </c>
      <c r="B35" s="216" t="s">
        <v>378</v>
      </c>
      <c r="C35" s="216"/>
      <c r="D35" s="111"/>
      <c r="E35" s="122" t="s">
        <v>9</v>
      </c>
      <c r="F35" s="58">
        <v>1</v>
      </c>
      <c r="G35" s="192">
        <v>400</v>
      </c>
      <c r="H35" s="110">
        <f t="shared" si="0"/>
        <v>400</v>
      </c>
      <c r="I35" s="175"/>
    </row>
    <row r="36" spans="1:10" s="59" customFormat="1" ht="25" customHeight="1">
      <c r="A36" s="113" t="s">
        <v>173</v>
      </c>
      <c r="B36" s="216" t="s">
        <v>379</v>
      </c>
      <c r="C36" s="216"/>
      <c r="D36" s="111"/>
      <c r="E36" s="122" t="s">
        <v>228</v>
      </c>
      <c r="F36" s="58">
        <v>1</v>
      </c>
      <c r="G36" s="192">
        <v>400</v>
      </c>
      <c r="H36" s="110">
        <f t="shared" si="0"/>
        <v>400</v>
      </c>
      <c r="I36" s="175"/>
    </row>
    <row r="37" spans="1:10" s="59" customFormat="1" ht="25" customHeight="1">
      <c r="A37" s="109">
        <v>1.4</v>
      </c>
      <c r="B37" s="215" t="s">
        <v>643</v>
      </c>
      <c r="C37" s="215"/>
      <c r="D37" s="111"/>
      <c r="E37" s="122"/>
      <c r="F37" s="112"/>
      <c r="G37" s="110"/>
      <c r="H37" s="110"/>
      <c r="I37" s="110"/>
    </row>
    <row r="38" spans="1:10" s="59" customFormat="1" ht="25" customHeight="1">
      <c r="A38" s="113" t="s">
        <v>644</v>
      </c>
      <c r="B38" s="216" t="s">
        <v>645</v>
      </c>
      <c r="C38" s="216"/>
      <c r="D38" s="111"/>
      <c r="E38" s="122" t="s">
        <v>228</v>
      </c>
      <c r="F38" s="58">
        <v>1</v>
      </c>
      <c r="G38" s="194">
        <v>4000</v>
      </c>
      <c r="H38" s="110">
        <f>F38*G38</f>
        <v>4000</v>
      </c>
      <c r="I38" s="175"/>
    </row>
    <row r="39" spans="1:10" s="34" customFormat="1" ht="25" customHeight="1">
      <c r="A39" s="114">
        <v>2</v>
      </c>
      <c r="B39" s="219" t="s">
        <v>212</v>
      </c>
      <c r="C39" s="219"/>
      <c r="D39" s="114"/>
      <c r="E39" s="115"/>
      <c r="F39" s="114"/>
      <c r="G39" s="123"/>
      <c r="H39" s="98">
        <f>SUM(H41:H56)</f>
        <v>1404000</v>
      </c>
      <c r="I39" s="123"/>
    </row>
    <row r="40" spans="1:10" s="26" customFormat="1" ht="16.5" customHeight="1">
      <c r="A40" s="116"/>
      <c r="B40" s="116" t="s">
        <v>469</v>
      </c>
      <c r="C40" s="116"/>
      <c r="D40" s="116"/>
      <c r="E40" s="116"/>
      <c r="F40" s="116"/>
      <c r="G40" s="116"/>
      <c r="H40" s="116"/>
      <c r="I40" s="116"/>
    </row>
    <row r="41" spans="1:10" s="26" customFormat="1" ht="17">
      <c r="A41" s="64">
        <v>2.1</v>
      </c>
      <c r="B41" s="77" t="s">
        <v>470</v>
      </c>
      <c r="C41" s="77" t="s">
        <v>471</v>
      </c>
      <c r="D41" s="94" t="s">
        <v>176</v>
      </c>
      <c r="E41" s="122" t="s">
        <v>231</v>
      </c>
      <c r="F41" s="117">
        <v>3</v>
      </c>
      <c r="G41" s="195">
        <v>30000</v>
      </c>
      <c r="H41" s="110">
        <f t="shared" ref="H41:H43" si="1">F41*G41</f>
        <v>90000</v>
      </c>
      <c r="I41" s="175"/>
      <c r="J41" s="38"/>
    </row>
    <row r="42" spans="1:10" s="26" customFormat="1" ht="25" customHeight="1">
      <c r="A42" s="64">
        <v>2.2000000000000002</v>
      </c>
      <c r="B42" s="77" t="s">
        <v>472</v>
      </c>
      <c r="C42" s="77" t="s">
        <v>473</v>
      </c>
      <c r="D42" s="94" t="s">
        <v>176</v>
      </c>
      <c r="E42" s="122" t="s">
        <v>231</v>
      </c>
      <c r="F42" s="117">
        <v>3</v>
      </c>
      <c r="G42" s="195">
        <v>30000</v>
      </c>
      <c r="H42" s="110">
        <f t="shared" si="1"/>
        <v>90000</v>
      </c>
      <c r="I42" s="175"/>
      <c r="J42" s="38"/>
    </row>
    <row r="43" spans="1:10" s="26" customFormat="1" ht="25" customHeight="1">
      <c r="A43" s="64">
        <v>2.2999999999999998</v>
      </c>
      <c r="B43" s="77" t="s">
        <v>474</v>
      </c>
      <c r="C43" s="77" t="s">
        <v>475</v>
      </c>
      <c r="D43" s="94" t="s">
        <v>176</v>
      </c>
      <c r="E43" s="122" t="s">
        <v>231</v>
      </c>
      <c r="F43" s="117">
        <v>3</v>
      </c>
      <c r="G43" s="195">
        <v>30000</v>
      </c>
      <c r="H43" s="110">
        <f t="shared" si="1"/>
        <v>90000</v>
      </c>
      <c r="I43" s="175"/>
      <c r="J43" s="38"/>
    </row>
    <row r="44" spans="1:10" s="26" customFormat="1" ht="25" customHeight="1">
      <c r="A44" s="64">
        <v>2.4</v>
      </c>
      <c r="B44" s="77" t="s">
        <v>476</v>
      </c>
      <c r="C44" s="77" t="s">
        <v>475</v>
      </c>
      <c r="D44" s="94" t="s">
        <v>176</v>
      </c>
      <c r="E44" s="122" t="s">
        <v>231</v>
      </c>
      <c r="F44" s="117">
        <v>3</v>
      </c>
      <c r="G44" s="195">
        <v>26000</v>
      </c>
      <c r="H44" s="110">
        <f>F44*G44</f>
        <v>78000</v>
      </c>
      <c r="I44" s="175"/>
      <c r="J44" s="38"/>
    </row>
    <row r="45" spans="1:10" s="26" customFormat="1" ht="25" customHeight="1">
      <c r="A45" s="64">
        <v>2.5</v>
      </c>
      <c r="B45" s="77" t="s">
        <v>477</v>
      </c>
      <c r="C45" s="77" t="s">
        <v>475</v>
      </c>
      <c r="D45" s="94" t="s">
        <v>369</v>
      </c>
      <c r="E45" s="122" t="s">
        <v>231</v>
      </c>
      <c r="F45" s="117">
        <v>3</v>
      </c>
      <c r="G45" s="195">
        <v>30000</v>
      </c>
      <c r="H45" s="110">
        <f t="shared" ref="H45:H52" si="2">F45*G45</f>
        <v>90000</v>
      </c>
      <c r="I45" s="175"/>
      <c r="J45" s="38"/>
    </row>
    <row r="46" spans="1:10" s="26" customFormat="1" ht="17">
      <c r="A46" s="64">
        <v>2.6</v>
      </c>
      <c r="B46" s="77" t="s">
        <v>478</v>
      </c>
      <c r="C46" s="77" t="s">
        <v>479</v>
      </c>
      <c r="D46" s="94" t="s">
        <v>176</v>
      </c>
      <c r="E46" s="122" t="s">
        <v>231</v>
      </c>
      <c r="F46" s="117">
        <v>3</v>
      </c>
      <c r="G46" s="195">
        <v>30000</v>
      </c>
      <c r="H46" s="110">
        <f t="shared" si="2"/>
        <v>90000</v>
      </c>
      <c r="I46" s="175"/>
      <c r="J46" s="38"/>
    </row>
    <row r="47" spans="1:10" s="26" customFormat="1" ht="25" customHeight="1">
      <c r="A47" s="64">
        <v>2.7</v>
      </c>
      <c r="B47" s="77" t="s">
        <v>480</v>
      </c>
      <c r="C47" s="77" t="s">
        <v>481</v>
      </c>
      <c r="D47" s="94" t="s">
        <v>176</v>
      </c>
      <c r="E47" s="122" t="s">
        <v>231</v>
      </c>
      <c r="F47" s="117">
        <v>3</v>
      </c>
      <c r="G47" s="195">
        <v>30000</v>
      </c>
      <c r="H47" s="110">
        <f t="shared" si="2"/>
        <v>90000</v>
      </c>
      <c r="I47" s="175"/>
      <c r="J47" s="38"/>
    </row>
    <row r="48" spans="1:10" s="26" customFormat="1" ht="17">
      <c r="A48" s="64">
        <v>2.8</v>
      </c>
      <c r="B48" s="77" t="s">
        <v>482</v>
      </c>
      <c r="C48" s="77" t="s">
        <v>483</v>
      </c>
      <c r="D48" s="94" t="s">
        <v>176</v>
      </c>
      <c r="E48" s="122" t="s">
        <v>231</v>
      </c>
      <c r="F48" s="117">
        <v>3</v>
      </c>
      <c r="G48" s="195">
        <v>30000</v>
      </c>
      <c r="H48" s="110">
        <f t="shared" si="2"/>
        <v>90000</v>
      </c>
      <c r="I48" s="175"/>
      <c r="J48" s="38"/>
    </row>
    <row r="49" spans="1:10" s="26" customFormat="1" ht="25" customHeight="1">
      <c r="A49" s="64">
        <v>2.9</v>
      </c>
      <c r="B49" s="77" t="s">
        <v>484</v>
      </c>
      <c r="C49" s="77" t="s">
        <v>485</v>
      </c>
      <c r="D49" s="94" t="s">
        <v>176</v>
      </c>
      <c r="E49" s="122" t="s">
        <v>231</v>
      </c>
      <c r="F49" s="117">
        <v>3</v>
      </c>
      <c r="G49" s="195">
        <v>26000</v>
      </c>
      <c r="H49" s="110">
        <f t="shared" si="2"/>
        <v>78000</v>
      </c>
      <c r="I49" s="175"/>
      <c r="J49" s="38"/>
    </row>
    <row r="50" spans="1:10" s="26" customFormat="1" ht="17">
      <c r="A50" s="132">
        <v>2.1</v>
      </c>
      <c r="B50" s="77" t="s">
        <v>486</v>
      </c>
      <c r="C50" s="77" t="s">
        <v>487</v>
      </c>
      <c r="D50" s="94" t="s">
        <v>176</v>
      </c>
      <c r="E50" s="122" t="s">
        <v>231</v>
      </c>
      <c r="F50" s="117">
        <v>3</v>
      </c>
      <c r="G50" s="195">
        <v>26000</v>
      </c>
      <c r="H50" s="110">
        <f t="shared" si="2"/>
        <v>78000</v>
      </c>
      <c r="I50" s="175"/>
      <c r="J50" s="38"/>
    </row>
    <row r="51" spans="1:10" s="26" customFormat="1" ht="25" customHeight="1">
      <c r="A51" s="132">
        <v>2.11</v>
      </c>
      <c r="B51" s="77" t="s">
        <v>474</v>
      </c>
      <c r="C51" s="77" t="s">
        <v>487</v>
      </c>
      <c r="D51" s="94" t="s">
        <v>176</v>
      </c>
      <c r="E51" s="122" t="s">
        <v>231</v>
      </c>
      <c r="F51" s="117">
        <v>3</v>
      </c>
      <c r="G51" s="195">
        <v>30000</v>
      </c>
      <c r="H51" s="110">
        <f t="shared" si="2"/>
        <v>90000</v>
      </c>
      <c r="I51" s="175"/>
      <c r="J51" s="38"/>
    </row>
    <row r="52" spans="1:10" s="26" customFormat="1" ht="17">
      <c r="A52" s="132">
        <v>2.12</v>
      </c>
      <c r="B52" s="77" t="s">
        <v>488</v>
      </c>
      <c r="C52" s="77" t="s">
        <v>489</v>
      </c>
      <c r="D52" s="94" t="s">
        <v>176</v>
      </c>
      <c r="E52" s="122" t="s">
        <v>231</v>
      </c>
      <c r="F52" s="117">
        <v>3</v>
      </c>
      <c r="G52" s="195">
        <v>30000</v>
      </c>
      <c r="H52" s="110">
        <f t="shared" si="2"/>
        <v>90000</v>
      </c>
      <c r="I52" s="175"/>
      <c r="J52" s="38"/>
    </row>
    <row r="53" spans="1:10" s="26" customFormat="1" ht="25" customHeight="1">
      <c r="A53" s="64">
        <v>2.9</v>
      </c>
      <c r="B53" s="77" t="s">
        <v>490</v>
      </c>
      <c r="C53" s="77" t="s">
        <v>491</v>
      </c>
      <c r="D53" s="94" t="s">
        <v>176</v>
      </c>
      <c r="E53" s="122" t="s">
        <v>231</v>
      </c>
      <c r="F53" s="117">
        <v>3</v>
      </c>
      <c r="G53" s="195">
        <v>30000</v>
      </c>
      <c r="H53" s="110">
        <f t="shared" ref="H53:H56" si="3">F53*G53</f>
        <v>90000</v>
      </c>
      <c r="I53" s="175"/>
      <c r="J53" s="38"/>
    </row>
    <row r="54" spans="1:10" s="26" customFormat="1" ht="17">
      <c r="A54" s="132">
        <v>2.1</v>
      </c>
      <c r="B54" s="77" t="s">
        <v>492</v>
      </c>
      <c r="C54" s="77" t="s">
        <v>493</v>
      </c>
      <c r="D54" s="94" t="s">
        <v>176</v>
      </c>
      <c r="E54" s="122" t="s">
        <v>231</v>
      </c>
      <c r="F54" s="117">
        <v>3</v>
      </c>
      <c r="G54" s="195">
        <v>30000</v>
      </c>
      <c r="H54" s="110">
        <f t="shared" si="3"/>
        <v>90000</v>
      </c>
      <c r="I54" s="175"/>
      <c r="J54" s="38"/>
    </row>
    <row r="55" spans="1:10" s="26" customFormat="1" ht="25" customHeight="1">
      <c r="A55" s="132">
        <v>2.11</v>
      </c>
      <c r="B55" s="77" t="s">
        <v>494</v>
      </c>
      <c r="C55" s="77" t="s">
        <v>495</v>
      </c>
      <c r="D55" s="94" t="s">
        <v>176</v>
      </c>
      <c r="E55" s="122" t="s">
        <v>231</v>
      </c>
      <c r="F55" s="117">
        <v>3</v>
      </c>
      <c r="G55" s="195">
        <v>30000</v>
      </c>
      <c r="H55" s="110">
        <f t="shared" si="3"/>
        <v>90000</v>
      </c>
      <c r="I55" s="175"/>
      <c r="J55" s="38"/>
    </row>
    <row r="56" spans="1:10" s="26" customFormat="1" ht="17">
      <c r="A56" s="132">
        <v>2.12</v>
      </c>
      <c r="B56" s="77" t="s">
        <v>496</v>
      </c>
      <c r="C56" s="77" t="s">
        <v>497</v>
      </c>
      <c r="D56" s="94" t="s">
        <v>176</v>
      </c>
      <c r="E56" s="122" t="s">
        <v>231</v>
      </c>
      <c r="F56" s="117">
        <v>3</v>
      </c>
      <c r="G56" s="195">
        <v>30000</v>
      </c>
      <c r="H56" s="110">
        <f t="shared" si="3"/>
        <v>90000</v>
      </c>
      <c r="I56" s="175"/>
      <c r="J56" s="38"/>
    </row>
    <row r="57" spans="1:10" ht="44.25" customHeight="1">
      <c r="A57" s="114">
        <v>3</v>
      </c>
      <c r="B57" s="219" t="s">
        <v>403</v>
      </c>
      <c r="C57" s="219"/>
      <c r="D57" s="114"/>
      <c r="E57" s="115"/>
      <c r="F57" s="114"/>
      <c r="G57" s="123"/>
      <c r="H57" s="98">
        <f>SUM(H59:H74)</f>
        <v>3660800</v>
      </c>
      <c r="I57" s="123"/>
      <c r="J57" s="38"/>
    </row>
    <row r="58" spans="1:10" s="26" customFormat="1" ht="16.5" customHeight="1">
      <c r="A58" s="116"/>
      <c r="B58" s="116" t="s">
        <v>469</v>
      </c>
      <c r="C58" s="116"/>
      <c r="D58" s="116"/>
      <c r="E58" s="116"/>
      <c r="F58" s="116"/>
      <c r="G58" s="177"/>
      <c r="H58" s="116"/>
      <c r="I58" s="177"/>
      <c r="J58" s="38"/>
    </row>
    <row r="59" spans="1:10" s="26" customFormat="1" ht="33" customHeight="1">
      <c r="A59" s="64">
        <v>3.1</v>
      </c>
      <c r="B59" s="77" t="s">
        <v>470</v>
      </c>
      <c r="C59" s="77" t="s">
        <v>471</v>
      </c>
      <c r="D59" s="94"/>
      <c r="E59" s="122" t="s">
        <v>370</v>
      </c>
      <c r="F59" s="117">
        <v>1</v>
      </c>
      <c r="G59" s="175">
        <v>228800</v>
      </c>
      <c r="H59" s="110">
        <f t="shared" ref="H59:H70" si="4">F59*G59</f>
        <v>228800</v>
      </c>
      <c r="I59" s="175"/>
      <c r="J59" s="38"/>
    </row>
    <row r="60" spans="1:10" s="26" customFormat="1" ht="17">
      <c r="A60" s="64">
        <v>3.2</v>
      </c>
      <c r="B60" s="77" t="s">
        <v>472</v>
      </c>
      <c r="C60" s="77" t="s">
        <v>473</v>
      </c>
      <c r="D60" s="94"/>
      <c r="E60" s="122" t="s">
        <v>370</v>
      </c>
      <c r="F60" s="117">
        <v>1</v>
      </c>
      <c r="G60" s="175">
        <v>228800</v>
      </c>
      <c r="H60" s="110">
        <f t="shared" si="4"/>
        <v>228800</v>
      </c>
      <c r="I60" s="175"/>
      <c r="J60" s="38"/>
    </row>
    <row r="61" spans="1:10" s="26" customFormat="1" ht="25" customHeight="1">
      <c r="A61" s="64">
        <v>3.3</v>
      </c>
      <c r="B61" s="77" t="s">
        <v>474</v>
      </c>
      <c r="C61" s="77" t="s">
        <v>475</v>
      </c>
      <c r="D61" s="94"/>
      <c r="E61" s="122" t="s">
        <v>370</v>
      </c>
      <c r="F61" s="117">
        <v>1</v>
      </c>
      <c r="G61" s="175">
        <v>228800</v>
      </c>
      <c r="H61" s="110">
        <f t="shared" si="4"/>
        <v>228800</v>
      </c>
      <c r="I61" s="175"/>
      <c r="J61" s="38"/>
    </row>
    <row r="62" spans="1:10" s="26" customFormat="1" ht="25" customHeight="1">
      <c r="A62" s="64">
        <v>3.4</v>
      </c>
      <c r="B62" s="77" t="s">
        <v>476</v>
      </c>
      <c r="C62" s="77" t="s">
        <v>475</v>
      </c>
      <c r="D62" s="94"/>
      <c r="E62" s="122" t="s">
        <v>370</v>
      </c>
      <c r="F62" s="117">
        <v>1</v>
      </c>
      <c r="G62" s="175">
        <v>228800</v>
      </c>
      <c r="H62" s="110">
        <f t="shared" si="4"/>
        <v>228800</v>
      </c>
      <c r="I62" s="175"/>
      <c r="J62" s="38"/>
    </row>
    <row r="63" spans="1:10" s="26" customFormat="1" ht="25" customHeight="1">
      <c r="A63" s="64">
        <v>3.5</v>
      </c>
      <c r="B63" s="77" t="s">
        <v>477</v>
      </c>
      <c r="C63" s="77" t="s">
        <v>475</v>
      </c>
      <c r="D63" s="94"/>
      <c r="E63" s="122" t="s">
        <v>370</v>
      </c>
      <c r="F63" s="117">
        <v>1</v>
      </c>
      <c r="G63" s="175">
        <v>228800</v>
      </c>
      <c r="H63" s="110">
        <f t="shared" si="4"/>
        <v>228800</v>
      </c>
      <c r="I63" s="175"/>
      <c r="J63" s="38"/>
    </row>
    <row r="64" spans="1:10" s="26" customFormat="1" ht="25" customHeight="1">
      <c r="A64" s="64">
        <v>3.6</v>
      </c>
      <c r="B64" s="77" t="s">
        <v>478</v>
      </c>
      <c r="C64" s="77" t="s">
        <v>479</v>
      </c>
      <c r="D64" s="94"/>
      <c r="E64" s="122" t="s">
        <v>370</v>
      </c>
      <c r="F64" s="117">
        <v>1</v>
      </c>
      <c r="G64" s="175">
        <v>228800</v>
      </c>
      <c r="H64" s="110">
        <f t="shared" si="4"/>
        <v>228800</v>
      </c>
      <c r="I64" s="175"/>
      <c r="J64" s="38"/>
    </row>
    <row r="65" spans="1:10" s="26" customFormat="1" ht="25" customHeight="1">
      <c r="A65" s="64">
        <v>3.7</v>
      </c>
      <c r="B65" s="77" t="s">
        <v>480</v>
      </c>
      <c r="C65" s="77" t="s">
        <v>481</v>
      </c>
      <c r="D65" s="94"/>
      <c r="E65" s="122" t="s">
        <v>370</v>
      </c>
      <c r="F65" s="117">
        <v>1</v>
      </c>
      <c r="G65" s="175">
        <v>228800</v>
      </c>
      <c r="H65" s="110">
        <f t="shared" si="4"/>
        <v>228800</v>
      </c>
      <c r="I65" s="175"/>
      <c r="J65" s="38"/>
    </row>
    <row r="66" spans="1:10" s="26" customFormat="1" ht="25" customHeight="1">
      <c r="A66" s="64">
        <v>3.8</v>
      </c>
      <c r="B66" s="77" t="s">
        <v>482</v>
      </c>
      <c r="C66" s="77" t="s">
        <v>483</v>
      </c>
      <c r="D66" s="94"/>
      <c r="E66" s="122" t="s">
        <v>370</v>
      </c>
      <c r="F66" s="117">
        <v>1</v>
      </c>
      <c r="G66" s="175">
        <v>228800</v>
      </c>
      <c r="H66" s="110">
        <f t="shared" si="4"/>
        <v>228800</v>
      </c>
      <c r="I66" s="175"/>
      <c r="J66" s="38"/>
    </row>
    <row r="67" spans="1:10" s="26" customFormat="1" ht="25" customHeight="1">
      <c r="A67" s="64">
        <v>3.9</v>
      </c>
      <c r="B67" s="77" t="s">
        <v>484</v>
      </c>
      <c r="C67" s="77" t="s">
        <v>485</v>
      </c>
      <c r="D67" s="94"/>
      <c r="E67" s="122" t="s">
        <v>370</v>
      </c>
      <c r="F67" s="117">
        <v>1</v>
      </c>
      <c r="G67" s="175">
        <v>228800</v>
      </c>
      <c r="H67" s="110">
        <f t="shared" si="4"/>
        <v>228800</v>
      </c>
      <c r="I67" s="175"/>
      <c r="J67" s="38"/>
    </row>
    <row r="68" spans="1:10" s="26" customFormat="1" ht="25" customHeight="1">
      <c r="A68" s="132">
        <v>3.1</v>
      </c>
      <c r="B68" s="77" t="s">
        <v>486</v>
      </c>
      <c r="C68" s="77" t="s">
        <v>487</v>
      </c>
      <c r="D68" s="94"/>
      <c r="E68" s="122" t="s">
        <v>370</v>
      </c>
      <c r="F68" s="117">
        <v>1</v>
      </c>
      <c r="G68" s="175">
        <v>228800</v>
      </c>
      <c r="H68" s="110">
        <f t="shared" si="4"/>
        <v>228800</v>
      </c>
      <c r="I68" s="175"/>
      <c r="J68" s="38"/>
    </row>
    <row r="69" spans="1:10" s="26" customFormat="1" ht="25" customHeight="1">
      <c r="A69" s="132">
        <v>3.11</v>
      </c>
      <c r="B69" s="77" t="s">
        <v>474</v>
      </c>
      <c r="C69" s="77" t="s">
        <v>487</v>
      </c>
      <c r="D69" s="94"/>
      <c r="E69" s="122" t="s">
        <v>370</v>
      </c>
      <c r="F69" s="117">
        <v>1</v>
      </c>
      <c r="G69" s="175">
        <v>228800</v>
      </c>
      <c r="H69" s="110">
        <f t="shared" si="4"/>
        <v>228800</v>
      </c>
      <c r="I69" s="175"/>
      <c r="J69" s="38"/>
    </row>
    <row r="70" spans="1:10" s="26" customFormat="1" ht="25" customHeight="1">
      <c r="A70" s="132">
        <v>3.12</v>
      </c>
      <c r="B70" s="77" t="s">
        <v>488</v>
      </c>
      <c r="C70" s="77" t="s">
        <v>489</v>
      </c>
      <c r="D70" s="94"/>
      <c r="E70" s="122" t="s">
        <v>370</v>
      </c>
      <c r="F70" s="117">
        <v>1</v>
      </c>
      <c r="G70" s="175">
        <v>228800</v>
      </c>
      <c r="H70" s="110">
        <f t="shared" si="4"/>
        <v>228800</v>
      </c>
      <c r="I70" s="175"/>
      <c r="J70" s="38"/>
    </row>
    <row r="71" spans="1:10" s="26" customFormat="1" ht="25" customHeight="1">
      <c r="A71" s="64">
        <v>3.9</v>
      </c>
      <c r="B71" s="77" t="s">
        <v>490</v>
      </c>
      <c r="C71" s="77" t="s">
        <v>491</v>
      </c>
      <c r="D71" s="94"/>
      <c r="E71" s="122" t="s">
        <v>370</v>
      </c>
      <c r="F71" s="117">
        <v>1</v>
      </c>
      <c r="G71" s="175">
        <v>228800</v>
      </c>
      <c r="H71" s="110">
        <f t="shared" ref="H71:H74" si="5">F71*G71</f>
        <v>228800</v>
      </c>
      <c r="I71" s="175"/>
      <c r="J71" s="38"/>
    </row>
    <row r="72" spans="1:10" s="26" customFormat="1" ht="25" customHeight="1">
      <c r="A72" s="132">
        <v>3.1</v>
      </c>
      <c r="B72" s="77" t="s">
        <v>492</v>
      </c>
      <c r="C72" s="77" t="s">
        <v>493</v>
      </c>
      <c r="D72" s="94"/>
      <c r="E72" s="122" t="s">
        <v>370</v>
      </c>
      <c r="F72" s="117">
        <v>1</v>
      </c>
      <c r="G72" s="175">
        <v>228800</v>
      </c>
      <c r="H72" s="110">
        <f t="shared" si="5"/>
        <v>228800</v>
      </c>
      <c r="I72" s="175"/>
      <c r="J72" s="38"/>
    </row>
    <row r="73" spans="1:10" s="26" customFormat="1" ht="25" customHeight="1">
      <c r="A73" s="132">
        <v>3.11</v>
      </c>
      <c r="B73" s="77" t="s">
        <v>494</v>
      </c>
      <c r="C73" s="77" t="s">
        <v>495</v>
      </c>
      <c r="D73" s="94"/>
      <c r="E73" s="122" t="s">
        <v>370</v>
      </c>
      <c r="F73" s="117">
        <v>1</v>
      </c>
      <c r="G73" s="175">
        <v>228800</v>
      </c>
      <c r="H73" s="110">
        <f t="shared" si="5"/>
        <v>228800</v>
      </c>
      <c r="I73" s="175"/>
      <c r="J73" s="38"/>
    </row>
    <row r="74" spans="1:10" s="26" customFormat="1" ht="25" customHeight="1">
      <c r="A74" s="132">
        <v>3.12</v>
      </c>
      <c r="B74" s="77" t="s">
        <v>496</v>
      </c>
      <c r="C74" s="77" t="s">
        <v>497</v>
      </c>
      <c r="D74" s="94"/>
      <c r="E74" s="122" t="s">
        <v>370</v>
      </c>
      <c r="F74" s="117">
        <v>1</v>
      </c>
      <c r="G74" s="175">
        <v>228800</v>
      </c>
      <c r="H74" s="110">
        <f t="shared" si="5"/>
        <v>228800</v>
      </c>
      <c r="I74" s="175"/>
      <c r="J74" s="38"/>
    </row>
    <row r="75" spans="1:10" s="34" customFormat="1" ht="25" customHeight="1">
      <c r="A75" s="114">
        <v>4</v>
      </c>
      <c r="B75" s="219" t="s">
        <v>213</v>
      </c>
      <c r="C75" s="219"/>
      <c r="D75" s="115"/>
      <c r="E75" s="115"/>
      <c r="F75" s="115"/>
      <c r="G75" s="123"/>
      <c r="H75" s="98">
        <f>SUM(H76)</f>
        <v>400000</v>
      </c>
      <c r="I75" s="123"/>
    </row>
    <row r="76" spans="1:10" ht="24" customHeight="1">
      <c r="A76" s="95">
        <v>4.0999999999999996</v>
      </c>
      <c r="B76" s="220" t="s">
        <v>217</v>
      </c>
      <c r="C76" s="220"/>
      <c r="D76" s="95"/>
      <c r="E76" s="122" t="s">
        <v>232</v>
      </c>
      <c r="F76" s="95">
        <v>16</v>
      </c>
      <c r="G76" s="175">
        <v>25000</v>
      </c>
      <c r="H76" s="110">
        <f t="shared" ref="H76" si="6">F76*G76</f>
        <v>400000</v>
      </c>
      <c r="I76" s="175"/>
    </row>
    <row r="77" spans="1:10" s="34" customFormat="1" ht="25" customHeight="1">
      <c r="A77" s="114">
        <v>5</v>
      </c>
      <c r="B77" s="219" t="s">
        <v>214</v>
      </c>
      <c r="C77" s="219"/>
      <c r="D77" s="115"/>
      <c r="E77" s="115"/>
      <c r="F77" s="115"/>
      <c r="G77" s="123"/>
      <c r="H77" s="98">
        <f>SUM(H78:H79)</f>
        <v>880000</v>
      </c>
      <c r="I77" s="123"/>
    </row>
    <row r="78" spans="1:10" ht="17">
      <c r="A78" s="95">
        <v>5.0999999999999996</v>
      </c>
      <c r="B78" s="220" t="s">
        <v>296</v>
      </c>
      <c r="C78" s="220"/>
      <c r="D78" s="95"/>
      <c r="E78" s="122" t="s">
        <v>232</v>
      </c>
      <c r="F78" s="95">
        <v>16</v>
      </c>
      <c r="G78" s="189">
        <v>50000</v>
      </c>
      <c r="H78" s="110">
        <f t="shared" ref="H78:H79" si="7">F78*G78</f>
        <v>800000</v>
      </c>
      <c r="I78" s="189" t="s">
        <v>664</v>
      </c>
    </row>
    <row r="79" spans="1:10" ht="17">
      <c r="A79" s="95">
        <v>5.2</v>
      </c>
      <c r="B79" s="220" t="s">
        <v>183</v>
      </c>
      <c r="C79" s="220"/>
      <c r="D79" s="95"/>
      <c r="E79" s="122" t="s">
        <v>232</v>
      </c>
      <c r="F79" s="95">
        <v>16</v>
      </c>
      <c r="G79" s="189">
        <v>5000</v>
      </c>
      <c r="H79" s="110">
        <f t="shared" si="7"/>
        <v>80000</v>
      </c>
      <c r="I79" s="189" t="s">
        <v>664</v>
      </c>
    </row>
    <row r="80" spans="1:10" s="34" customFormat="1" ht="25" customHeight="1">
      <c r="A80" s="114">
        <v>6</v>
      </c>
      <c r="B80" s="219" t="s">
        <v>601</v>
      </c>
      <c r="C80" s="219"/>
      <c r="D80" s="115"/>
      <c r="E80" s="115"/>
      <c r="F80" s="115"/>
      <c r="G80" s="123"/>
      <c r="H80" s="98">
        <f>SUM(H81:H96)</f>
        <v>216000</v>
      </c>
      <c r="I80" s="182"/>
    </row>
    <row r="81" spans="1:9" ht="17">
      <c r="A81" s="134">
        <v>6.1</v>
      </c>
      <c r="B81" s="183" t="s">
        <v>602</v>
      </c>
      <c r="C81" s="183"/>
      <c r="D81" s="183"/>
      <c r="E81" s="134"/>
      <c r="F81" s="134"/>
      <c r="G81" s="134"/>
      <c r="H81" s="183"/>
      <c r="I81" s="134"/>
    </row>
    <row r="82" spans="1:9" ht="17">
      <c r="A82" s="64" t="s">
        <v>603</v>
      </c>
      <c r="B82" s="212" t="s">
        <v>620</v>
      </c>
      <c r="C82" s="213"/>
      <c r="D82" s="94" t="s">
        <v>605</v>
      </c>
      <c r="E82" s="122" t="s">
        <v>262</v>
      </c>
      <c r="F82" s="117">
        <v>1</v>
      </c>
      <c r="G82" s="194">
        <v>40000</v>
      </c>
      <c r="H82" s="110">
        <f t="shared" ref="H82:H88" si="8">F82*G82</f>
        <v>40000</v>
      </c>
      <c r="I82" s="175"/>
    </row>
    <row r="83" spans="1:9" ht="17">
      <c r="A83" s="64" t="s">
        <v>621</v>
      </c>
      <c r="B83" s="212" t="s">
        <v>622</v>
      </c>
      <c r="C83" s="213"/>
      <c r="D83" s="94" t="s">
        <v>605</v>
      </c>
      <c r="E83" s="122" t="s">
        <v>262</v>
      </c>
      <c r="F83" s="117">
        <v>1</v>
      </c>
      <c r="G83" s="194">
        <v>40000</v>
      </c>
      <c r="H83" s="110">
        <f t="shared" si="8"/>
        <v>40000</v>
      </c>
      <c r="I83" s="175"/>
    </row>
    <row r="84" spans="1:9" ht="17">
      <c r="A84" s="64" t="s">
        <v>623</v>
      </c>
      <c r="B84" s="212" t="s">
        <v>624</v>
      </c>
      <c r="C84" s="213"/>
      <c r="D84" s="94" t="s">
        <v>605</v>
      </c>
      <c r="E84" s="122" t="s">
        <v>262</v>
      </c>
      <c r="F84" s="117">
        <v>1</v>
      </c>
      <c r="G84" s="194">
        <v>40000</v>
      </c>
      <c r="H84" s="110">
        <f t="shared" si="8"/>
        <v>40000</v>
      </c>
      <c r="I84" s="175"/>
    </row>
    <row r="85" spans="1:9" ht="17">
      <c r="A85" s="134">
        <v>6.2</v>
      </c>
      <c r="B85" s="183" t="s">
        <v>625</v>
      </c>
      <c r="C85" s="183"/>
      <c r="D85" s="183"/>
      <c r="E85" s="134"/>
      <c r="F85" s="134"/>
      <c r="G85" s="134"/>
      <c r="H85" s="183"/>
      <c r="I85" s="134"/>
    </row>
    <row r="86" spans="1:9" ht="17">
      <c r="A86" s="64" t="s">
        <v>626</v>
      </c>
      <c r="B86" s="212" t="s">
        <v>627</v>
      </c>
      <c r="C86" s="213"/>
      <c r="D86" s="94" t="s">
        <v>628</v>
      </c>
      <c r="E86" s="122" t="s">
        <v>245</v>
      </c>
      <c r="F86" s="117">
        <v>1</v>
      </c>
      <c r="G86" s="194">
        <v>18000</v>
      </c>
      <c r="H86" s="110">
        <f t="shared" si="8"/>
        <v>18000</v>
      </c>
      <c r="I86" s="175"/>
    </row>
    <row r="87" spans="1:9" ht="17">
      <c r="A87" s="64" t="s">
        <v>629</v>
      </c>
      <c r="B87" s="212" t="s">
        <v>630</v>
      </c>
      <c r="C87" s="213"/>
      <c r="D87" s="94" t="s">
        <v>628</v>
      </c>
      <c r="E87" s="122" t="s">
        <v>245</v>
      </c>
      <c r="F87" s="117">
        <v>1</v>
      </c>
      <c r="G87" s="194">
        <v>18000</v>
      </c>
      <c r="H87" s="110">
        <f t="shared" si="8"/>
        <v>18000</v>
      </c>
      <c r="I87" s="175"/>
    </row>
    <row r="88" spans="1:9" ht="17">
      <c r="A88" s="64" t="s">
        <v>631</v>
      </c>
      <c r="B88" s="212" t="s">
        <v>632</v>
      </c>
      <c r="C88" s="213"/>
      <c r="D88" s="94" t="s">
        <v>628</v>
      </c>
      <c r="E88" s="122" t="s">
        <v>245</v>
      </c>
      <c r="F88" s="117">
        <v>1</v>
      </c>
      <c r="G88" s="194">
        <v>18000</v>
      </c>
      <c r="H88" s="110">
        <f t="shared" si="8"/>
        <v>18000</v>
      </c>
      <c r="I88" s="175"/>
    </row>
    <row r="89" spans="1:9" ht="17">
      <c r="A89" s="134">
        <v>6.3</v>
      </c>
      <c r="B89" s="183" t="s">
        <v>610</v>
      </c>
      <c r="C89" s="183"/>
      <c r="D89" s="183"/>
      <c r="E89" s="134"/>
      <c r="F89" s="134"/>
      <c r="G89" s="134"/>
      <c r="H89" s="183"/>
      <c r="I89" s="134"/>
    </row>
    <row r="90" spans="1:9" ht="17">
      <c r="A90" s="64" t="s">
        <v>633</v>
      </c>
      <c r="B90" s="212" t="s">
        <v>627</v>
      </c>
      <c r="C90" s="213"/>
      <c r="D90" s="94" t="s">
        <v>612</v>
      </c>
      <c r="E90" s="122" t="s">
        <v>262</v>
      </c>
      <c r="F90" s="117">
        <v>1</v>
      </c>
      <c r="G90" s="194">
        <v>10000</v>
      </c>
      <c r="H90" s="110">
        <f t="shared" ref="H90:H92" si="9">F90*G90</f>
        <v>10000</v>
      </c>
      <c r="I90" s="175"/>
    </row>
    <row r="91" spans="1:9" ht="17">
      <c r="A91" s="64" t="s">
        <v>634</v>
      </c>
      <c r="B91" s="212" t="s">
        <v>622</v>
      </c>
      <c r="C91" s="213"/>
      <c r="D91" s="94" t="s">
        <v>635</v>
      </c>
      <c r="E91" s="122" t="s">
        <v>262</v>
      </c>
      <c r="F91" s="117">
        <v>1</v>
      </c>
      <c r="G91" s="194">
        <v>10000</v>
      </c>
      <c r="H91" s="110">
        <f t="shared" si="9"/>
        <v>10000</v>
      </c>
      <c r="I91" s="175"/>
    </row>
    <row r="92" spans="1:9" ht="17">
      <c r="A92" s="64" t="s">
        <v>636</v>
      </c>
      <c r="B92" s="212" t="s">
        <v>632</v>
      </c>
      <c r="C92" s="213"/>
      <c r="D92" s="94" t="s">
        <v>612</v>
      </c>
      <c r="E92" s="122" t="s">
        <v>637</v>
      </c>
      <c r="F92" s="117">
        <v>1</v>
      </c>
      <c r="G92" s="194">
        <v>10000</v>
      </c>
      <c r="H92" s="110">
        <f t="shared" si="9"/>
        <v>10000</v>
      </c>
      <c r="I92" s="175"/>
    </row>
    <row r="93" spans="1:9" ht="17">
      <c r="A93" s="134">
        <v>6.4</v>
      </c>
      <c r="B93" s="183" t="s">
        <v>638</v>
      </c>
      <c r="C93" s="183"/>
      <c r="D93" s="183"/>
      <c r="E93" s="134"/>
      <c r="F93" s="134"/>
      <c r="G93" s="134"/>
      <c r="H93" s="183"/>
      <c r="I93" s="134"/>
    </row>
    <row r="94" spans="1:9" ht="17">
      <c r="A94" s="64" t="s">
        <v>639</v>
      </c>
      <c r="B94" s="212" t="s">
        <v>627</v>
      </c>
      <c r="C94" s="213"/>
      <c r="D94" s="94" t="s">
        <v>616</v>
      </c>
      <c r="E94" s="122" t="s">
        <v>613</v>
      </c>
      <c r="F94" s="117">
        <v>1</v>
      </c>
      <c r="G94" s="175"/>
      <c r="H94" s="110">
        <f t="shared" ref="H94:H96" si="10">F94*G94</f>
        <v>0</v>
      </c>
      <c r="I94" s="175"/>
    </row>
    <row r="95" spans="1:9" ht="17">
      <c r="A95" s="64" t="s">
        <v>640</v>
      </c>
      <c r="B95" s="212" t="s">
        <v>641</v>
      </c>
      <c r="C95" s="213"/>
      <c r="D95" s="94"/>
      <c r="E95" s="122" t="s">
        <v>613</v>
      </c>
      <c r="F95" s="117">
        <v>1</v>
      </c>
      <c r="G95" s="194">
        <v>6000</v>
      </c>
      <c r="H95" s="110">
        <f t="shared" si="10"/>
        <v>6000</v>
      </c>
      <c r="I95" s="175"/>
    </row>
    <row r="96" spans="1:9" ht="17">
      <c r="A96" s="64" t="s">
        <v>642</v>
      </c>
      <c r="B96" s="212" t="s">
        <v>632</v>
      </c>
      <c r="C96" s="213"/>
      <c r="D96" s="94"/>
      <c r="E96" s="122" t="s">
        <v>613</v>
      </c>
      <c r="F96" s="117">
        <v>1</v>
      </c>
      <c r="G96" s="194">
        <v>6000</v>
      </c>
      <c r="H96" s="110">
        <f t="shared" si="10"/>
        <v>6000</v>
      </c>
      <c r="I96" s="175"/>
    </row>
    <row r="97" spans="1:9" ht="30" customHeight="1">
      <c r="A97" s="118">
        <v>1</v>
      </c>
      <c r="B97" s="214" t="s">
        <v>466</v>
      </c>
      <c r="C97" s="214"/>
      <c r="D97" s="214"/>
      <c r="E97" s="214"/>
      <c r="F97" s="214"/>
      <c r="G97" s="214"/>
      <c r="H97" s="120">
        <f>H3</f>
        <v>2773600</v>
      </c>
      <c r="I97" s="119"/>
    </row>
    <row r="98" spans="1:9" ht="30" customHeight="1">
      <c r="A98" s="118">
        <v>2</v>
      </c>
      <c r="B98" s="217" t="s">
        <v>498</v>
      </c>
      <c r="C98" s="217"/>
      <c r="D98" s="217"/>
      <c r="E98" s="217"/>
      <c r="F98" s="217"/>
      <c r="G98" s="217"/>
      <c r="H98" s="120">
        <f>H39</f>
        <v>1404000</v>
      </c>
      <c r="I98" s="119"/>
    </row>
    <row r="99" spans="1:9" ht="30" customHeight="1">
      <c r="A99" s="118">
        <v>3</v>
      </c>
      <c r="B99" s="217" t="s">
        <v>234</v>
      </c>
      <c r="C99" s="217"/>
      <c r="D99" s="217"/>
      <c r="E99" s="217"/>
      <c r="F99" s="217"/>
      <c r="G99" s="217"/>
      <c r="H99" s="120">
        <f>H57</f>
        <v>3660800</v>
      </c>
      <c r="I99" s="119"/>
    </row>
    <row r="100" spans="1:9" ht="30" customHeight="1">
      <c r="A100" s="118">
        <v>4</v>
      </c>
      <c r="B100" s="214" t="s">
        <v>235</v>
      </c>
      <c r="C100" s="214"/>
      <c r="D100" s="214"/>
      <c r="E100" s="214"/>
      <c r="F100" s="214"/>
      <c r="G100" s="214"/>
      <c r="H100" s="120">
        <f>H75</f>
        <v>400000</v>
      </c>
      <c r="I100" s="119"/>
    </row>
    <row r="101" spans="1:9" ht="30" customHeight="1">
      <c r="A101" s="118">
        <v>5</v>
      </c>
      <c r="B101" s="214" t="s">
        <v>236</v>
      </c>
      <c r="C101" s="214"/>
      <c r="D101" s="214"/>
      <c r="E101" s="214"/>
      <c r="F101" s="214"/>
      <c r="G101" s="214"/>
      <c r="H101" s="120">
        <f>H77</f>
        <v>880000</v>
      </c>
      <c r="I101" s="119"/>
    </row>
    <row r="102" spans="1:9" ht="30" customHeight="1">
      <c r="A102" s="118">
        <v>6</v>
      </c>
      <c r="B102" s="214" t="s">
        <v>601</v>
      </c>
      <c r="C102" s="214"/>
      <c r="D102" s="214"/>
      <c r="E102" s="214"/>
      <c r="F102" s="214"/>
      <c r="G102" s="214"/>
      <c r="H102" s="120">
        <f>H80</f>
        <v>216000</v>
      </c>
      <c r="I102" s="119"/>
    </row>
    <row r="103" spans="1:9" ht="30" customHeight="1">
      <c r="A103" s="217" t="s">
        <v>467</v>
      </c>
      <c r="B103" s="217"/>
      <c r="C103" s="217"/>
      <c r="D103" s="217"/>
      <c r="E103" s="217"/>
      <c r="F103" s="217"/>
      <c r="G103" s="217"/>
      <c r="H103" s="120">
        <f>SUM(H97:H102)</f>
        <v>9334400</v>
      </c>
      <c r="I103" s="119"/>
    </row>
    <row r="104" spans="1:9">
      <c r="I104" s="1"/>
    </row>
  </sheetData>
  <sheetProtection algorithmName="SHA-512" hashValue="CbXUZNxIRD+2L1HS9xbNgCN2gBCOB6Q2sJVwAHE5D1ToR8xDUOPf1OgxNKMcZeFzjmB+46JrlN3ZXotpyWnVmA==" saltValue="MKnGYBIIw6ueIh1Nvbpofw==" spinCount="100000" sheet="1" objects="1" scenarios="1"/>
  <mergeCells count="65">
    <mergeCell ref="B12:C12"/>
    <mergeCell ref="A1:H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A103:G103"/>
    <mergeCell ref="B75:C75"/>
    <mergeCell ref="B76:C76"/>
    <mergeCell ref="B77:C77"/>
    <mergeCell ref="B78:C78"/>
    <mergeCell ref="B79:C79"/>
    <mergeCell ref="B97:G97"/>
    <mergeCell ref="B98:G98"/>
    <mergeCell ref="B99:G99"/>
    <mergeCell ref="B100:G100"/>
    <mergeCell ref="B101:G101"/>
    <mergeCell ref="B80:C80"/>
    <mergeCell ref="B82:C82"/>
    <mergeCell ref="B83:C83"/>
    <mergeCell ref="B84:C84"/>
    <mergeCell ref="B86:C86"/>
    <mergeCell ref="B94:C94"/>
    <mergeCell ref="B95:C95"/>
    <mergeCell ref="B96:C96"/>
    <mergeCell ref="B102:G102"/>
    <mergeCell ref="B37:C37"/>
    <mergeCell ref="B38:C38"/>
    <mergeCell ref="B87:C87"/>
    <mergeCell ref="B88:C88"/>
    <mergeCell ref="B90:C90"/>
    <mergeCell ref="B91:C91"/>
    <mergeCell ref="B92:C92"/>
    <mergeCell ref="B57:C57"/>
    <mergeCell ref="B39:C39"/>
  </mergeCells>
  <phoneticPr fontId="3" type="noConversion"/>
  <conditionalFormatting sqref="F11:F14 I3:I5 F20:F36 F16:F18">
    <cfRule type="cellIs" dxfId="56" priority="6" stopIfTrue="1" operator="lessThan">
      <formula>0</formula>
    </cfRule>
  </conditionalFormatting>
  <conditionalFormatting sqref="F19">
    <cfRule type="cellIs" dxfId="55" priority="5" stopIfTrue="1" operator="lessThan">
      <formula>0</formula>
    </cfRule>
  </conditionalFormatting>
  <conditionalFormatting sqref="F15">
    <cfRule type="cellIs" dxfId="54" priority="4" stopIfTrue="1" operator="lessThan">
      <formula>0</formula>
    </cfRule>
  </conditionalFormatting>
  <conditionalFormatting sqref="F37 I37">
    <cfRule type="cellIs" dxfId="53" priority="2" stopIfTrue="1" operator="lessThan">
      <formula>0</formula>
    </cfRule>
  </conditionalFormatting>
  <conditionalFormatting sqref="F38">
    <cfRule type="cellIs" dxfId="52" priority="1" stopIfTrue="1" operator="lessThan">
      <formula>0</formula>
    </cfRule>
  </conditionalFormatting>
  <pageMargins left="0.7" right="0.7" top="0.75" bottom="0.75" header="0.3" footer="0.3"/>
  <pageSetup scale="2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82"/>
  <sheetViews>
    <sheetView view="pageBreakPreview" topLeftCell="A22" zoomScale="80" zoomScaleNormal="60" zoomScaleSheetLayoutView="70" workbookViewId="0">
      <selection activeCell="H37" sqref="H37"/>
    </sheetView>
  </sheetViews>
  <sheetFormatPr baseColWidth="10" defaultColWidth="16" defaultRowHeight="16"/>
  <cols>
    <col min="1" max="1" width="6.5" style="6" customWidth="1"/>
    <col min="2" max="2" width="13.6640625" style="6" customWidth="1"/>
    <col min="3" max="3" width="30.33203125" style="1" customWidth="1"/>
    <col min="4" max="4" width="24.6640625" style="1" customWidth="1"/>
    <col min="5" max="6" width="15.83203125" style="1" customWidth="1"/>
    <col min="7" max="7" width="28.5" style="1" customWidth="1"/>
    <col min="8" max="8" width="18.6640625" style="1" customWidth="1"/>
    <col min="9" max="9" width="49" style="7" customWidth="1"/>
    <col min="10" max="16384" width="16" style="1"/>
  </cols>
  <sheetData>
    <row r="1" spans="1:9" ht="75.75" customHeight="1">
      <c r="A1" s="238" t="s">
        <v>502</v>
      </c>
      <c r="B1" s="238"/>
      <c r="C1" s="239"/>
      <c r="D1" s="239"/>
      <c r="E1" s="239"/>
      <c r="F1" s="239"/>
      <c r="G1" s="239"/>
      <c r="H1" s="239"/>
      <c r="I1" s="48"/>
    </row>
    <row r="2" spans="1:9" ht="33" customHeight="1">
      <c r="A2" s="80" t="s">
        <v>237</v>
      </c>
      <c r="B2" s="224" t="s">
        <v>238</v>
      </c>
      <c r="C2" s="224"/>
      <c r="D2" s="80" t="s">
        <v>239</v>
      </c>
      <c r="E2" s="29" t="s">
        <v>240</v>
      </c>
      <c r="F2" s="30" t="s">
        <v>241</v>
      </c>
      <c r="G2" s="80" t="s">
        <v>242</v>
      </c>
      <c r="H2" s="80" t="s">
        <v>243</v>
      </c>
      <c r="I2" s="80"/>
    </row>
    <row r="3" spans="1:9" s="53" customFormat="1" ht="25" customHeight="1">
      <c r="A3" s="74"/>
      <c r="B3" s="225" t="s">
        <v>424</v>
      </c>
      <c r="C3" s="225"/>
      <c r="D3" s="50"/>
      <c r="E3" s="33"/>
      <c r="F3" s="33"/>
      <c r="G3" s="33"/>
      <c r="H3" s="51">
        <f>H4*17</f>
        <v>1606500</v>
      </c>
      <c r="I3" s="52"/>
    </row>
    <row r="4" spans="1:9" s="59" customFormat="1" ht="25" customHeight="1">
      <c r="A4" s="57">
        <v>1</v>
      </c>
      <c r="B4" s="226" t="s">
        <v>1</v>
      </c>
      <c r="C4" s="226"/>
      <c r="D4" s="54"/>
      <c r="E4" s="2"/>
      <c r="F4" s="2"/>
      <c r="G4" s="2"/>
      <c r="H4" s="55">
        <f>SUM(H5:H33)</f>
        <v>94500</v>
      </c>
      <c r="I4" s="55"/>
    </row>
    <row r="5" spans="1:9" s="59" customFormat="1" ht="25" customHeight="1">
      <c r="A5" s="57">
        <v>1.1000000000000001</v>
      </c>
      <c r="B5" s="226" t="s">
        <v>2</v>
      </c>
      <c r="C5" s="226"/>
      <c r="D5" s="54"/>
      <c r="E5" s="2"/>
      <c r="F5" s="2"/>
      <c r="G5" s="2"/>
      <c r="H5" s="55"/>
      <c r="I5" s="55"/>
    </row>
    <row r="6" spans="1:9" s="59" customFormat="1" ht="25" customHeight="1">
      <c r="A6" s="75" t="s">
        <v>135</v>
      </c>
      <c r="B6" s="237" t="s">
        <v>298</v>
      </c>
      <c r="C6" s="237"/>
      <c r="D6" s="81"/>
      <c r="E6" s="68" t="s">
        <v>8</v>
      </c>
      <c r="F6" s="8">
        <v>1</v>
      </c>
      <c r="G6" s="196">
        <v>8000</v>
      </c>
      <c r="H6" s="69">
        <f>F6*G6</f>
        <v>8000</v>
      </c>
      <c r="I6" s="178"/>
    </row>
    <row r="7" spans="1:9" s="59" customFormat="1" ht="25" customHeight="1">
      <c r="A7" s="75" t="s">
        <v>138</v>
      </c>
      <c r="B7" s="237" t="s">
        <v>177</v>
      </c>
      <c r="C7" s="237"/>
      <c r="D7" s="81"/>
      <c r="E7" s="68" t="s">
        <v>7</v>
      </c>
      <c r="F7" s="8">
        <v>10</v>
      </c>
      <c r="G7" s="196">
        <v>1000</v>
      </c>
      <c r="H7" s="69">
        <f t="shared" ref="H7:H28" si="0">F7*G7</f>
        <v>10000</v>
      </c>
      <c r="I7" s="178"/>
    </row>
    <row r="8" spans="1:9" s="59" customFormat="1" ht="25" customHeight="1">
      <c r="A8" s="75" t="s">
        <v>141</v>
      </c>
      <c r="B8" s="237" t="s">
        <v>297</v>
      </c>
      <c r="C8" s="237"/>
      <c r="D8" s="81"/>
      <c r="E8" s="68" t="s">
        <v>7</v>
      </c>
      <c r="F8" s="8">
        <v>4</v>
      </c>
      <c r="G8" s="196">
        <v>900</v>
      </c>
      <c r="H8" s="69">
        <f t="shared" si="0"/>
        <v>3600</v>
      </c>
      <c r="I8" s="178"/>
    </row>
    <row r="9" spans="1:9" s="59" customFormat="1" ht="25" customHeight="1">
      <c r="A9" s="75" t="s">
        <v>144</v>
      </c>
      <c r="B9" s="237" t="s">
        <v>178</v>
      </c>
      <c r="C9" s="237"/>
      <c r="D9" s="81"/>
      <c r="E9" s="68" t="s">
        <v>8</v>
      </c>
      <c r="F9" s="8">
        <v>1</v>
      </c>
      <c r="G9" s="196">
        <v>1000</v>
      </c>
      <c r="H9" s="69">
        <f t="shared" si="0"/>
        <v>1000</v>
      </c>
      <c r="I9" s="178"/>
    </row>
    <row r="10" spans="1:9" s="59" customFormat="1" ht="25" customHeight="1">
      <c r="A10" s="75" t="s">
        <v>147</v>
      </c>
      <c r="B10" s="216" t="s">
        <v>179</v>
      </c>
      <c r="C10" s="216"/>
      <c r="D10" s="81"/>
      <c r="E10" s="68" t="s">
        <v>7</v>
      </c>
      <c r="F10" s="8">
        <v>3</v>
      </c>
      <c r="G10" s="196">
        <v>450</v>
      </c>
      <c r="H10" s="69">
        <f t="shared" si="0"/>
        <v>1350</v>
      </c>
      <c r="I10" s="178"/>
    </row>
    <row r="11" spans="1:9" s="59" customFormat="1" ht="25" customHeight="1">
      <c r="A11" s="75" t="s">
        <v>150</v>
      </c>
      <c r="B11" s="216" t="s">
        <v>180</v>
      </c>
      <c r="C11" s="216"/>
      <c r="D11" s="81"/>
      <c r="E11" s="68" t="s">
        <v>8</v>
      </c>
      <c r="F11" s="8">
        <v>1</v>
      </c>
      <c r="G11" s="196">
        <v>3000</v>
      </c>
      <c r="H11" s="69">
        <f t="shared" si="0"/>
        <v>3000</v>
      </c>
      <c r="I11" s="178"/>
    </row>
    <row r="12" spans="1:9" s="59" customFormat="1" ht="25" customHeight="1">
      <c r="A12" s="75" t="s">
        <v>299</v>
      </c>
      <c r="B12" s="216" t="s">
        <v>376</v>
      </c>
      <c r="C12" s="216"/>
      <c r="D12" s="126"/>
      <c r="E12" s="68" t="s">
        <v>300</v>
      </c>
      <c r="F12" s="8">
        <v>1</v>
      </c>
      <c r="G12" s="196">
        <v>550</v>
      </c>
      <c r="H12" s="69">
        <f t="shared" ref="H12" si="1">F12*G12</f>
        <v>550</v>
      </c>
      <c r="I12" s="178"/>
    </row>
    <row r="13" spans="1:9" s="59" customFormat="1">
      <c r="A13" s="75" t="s">
        <v>302</v>
      </c>
      <c r="B13" s="216" t="s">
        <v>301</v>
      </c>
      <c r="C13" s="216"/>
      <c r="D13" s="126"/>
      <c r="E13" s="68" t="s">
        <v>300</v>
      </c>
      <c r="F13" s="8">
        <v>1</v>
      </c>
      <c r="G13" s="196">
        <v>800</v>
      </c>
      <c r="H13" s="69">
        <f t="shared" ref="H13" si="2">F13*G13</f>
        <v>800</v>
      </c>
      <c r="I13" s="178"/>
    </row>
    <row r="14" spans="1:9" s="59" customFormat="1" ht="25" customHeight="1">
      <c r="A14" s="75" t="s">
        <v>303</v>
      </c>
      <c r="B14" s="216" t="s">
        <v>19</v>
      </c>
      <c r="C14" s="216"/>
      <c r="D14" s="126"/>
      <c r="E14" s="68" t="s">
        <v>300</v>
      </c>
      <c r="F14" s="8">
        <v>1</v>
      </c>
      <c r="G14" s="196">
        <v>500</v>
      </c>
      <c r="H14" s="69">
        <f t="shared" ref="H14" si="3">F14*G14</f>
        <v>500</v>
      </c>
      <c r="I14" s="178"/>
    </row>
    <row r="15" spans="1:9" s="59" customFormat="1" ht="25" customHeight="1">
      <c r="A15" s="57">
        <v>1.2</v>
      </c>
      <c r="B15" s="215" t="s">
        <v>3</v>
      </c>
      <c r="C15" s="215"/>
      <c r="D15" s="54"/>
      <c r="E15" s="2"/>
      <c r="F15" s="2"/>
      <c r="G15" s="178"/>
      <c r="H15" s="69"/>
      <c r="I15" s="178"/>
    </row>
    <row r="16" spans="1:9" s="59" customFormat="1" ht="25" customHeight="1">
      <c r="A16" s="75" t="s">
        <v>154</v>
      </c>
      <c r="B16" s="237" t="s">
        <v>304</v>
      </c>
      <c r="C16" s="237"/>
      <c r="D16" s="81"/>
      <c r="E16" s="68" t="s">
        <v>8</v>
      </c>
      <c r="F16" s="8">
        <v>1</v>
      </c>
      <c r="G16" s="196">
        <v>1800</v>
      </c>
      <c r="H16" s="69">
        <f t="shared" si="0"/>
        <v>1800</v>
      </c>
      <c r="I16" s="178"/>
    </row>
    <row r="17" spans="1:9" s="59" customFormat="1" ht="25" customHeight="1">
      <c r="A17" s="75" t="s">
        <v>156</v>
      </c>
      <c r="B17" s="221" t="s">
        <v>16</v>
      </c>
      <c r="C17" s="221"/>
      <c r="D17" s="25" t="s">
        <v>155</v>
      </c>
      <c r="E17" s="68" t="s">
        <v>8</v>
      </c>
      <c r="F17" s="8">
        <v>32</v>
      </c>
      <c r="G17" s="196">
        <v>450</v>
      </c>
      <c r="H17" s="69">
        <f t="shared" si="0"/>
        <v>14400</v>
      </c>
      <c r="I17" s="178"/>
    </row>
    <row r="18" spans="1:9" s="59" customFormat="1" ht="25" customHeight="1">
      <c r="A18" s="75" t="s">
        <v>157</v>
      </c>
      <c r="B18" s="221" t="s">
        <v>160</v>
      </c>
      <c r="C18" s="221"/>
      <c r="D18" s="81"/>
      <c r="E18" s="68" t="s">
        <v>8</v>
      </c>
      <c r="F18" s="8">
        <v>1</v>
      </c>
      <c r="G18" s="196">
        <v>500</v>
      </c>
      <c r="H18" s="69">
        <f t="shared" si="0"/>
        <v>500</v>
      </c>
      <c r="I18" s="178"/>
    </row>
    <row r="19" spans="1:9" s="59" customFormat="1" ht="25" customHeight="1">
      <c r="A19" s="75" t="s">
        <v>158</v>
      </c>
      <c r="B19" s="221" t="s">
        <v>19</v>
      </c>
      <c r="C19" s="221"/>
      <c r="D19" s="54"/>
      <c r="E19" s="68" t="s">
        <v>8</v>
      </c>
      <c r="F19" s="8">
        <v>1</v>
      </c>
      <c r="G19" s="196">
        <v>500</v>
      </c>
      <c r="H19" s="69">
        <f t="shared" si="0"/>
        <v>500</v>
      </c>
      <c r="I19" s="178"/>
    </row>
    <row r="20" spans="1:9" s="59" customFormat="1" ht="25" customHeight="1">
      <c r="A20" s="75" t="s">
        <v>159</v>
      </c>
      <c r="B20" s="216" t="s">
        <v>6</v>
      </c>
      <c r="C20" s="216"/>
      <c r="D20" s="54"/>
      <c r="E20" s="68" t="s">
        <v>7</v>
      </c>
      <c r="F20" s="8">
        <v>4</v>
      </c>
      <c r="G20" s="196">
        <v>450</v>
      </c>
      <c r="H20" s="69">
        <f t="shared" si="0"/>
        <v>1800</v>
      </c>
      <c r="I20" s="178"/>
    </row>
    <row r="21" spans="1:9" s="59" customFormat="1">
      <c r="A21" s="75" t="s">
        <v>305</v>
      </c>
      <c r="B21" s="216" t="s">
        <v>377</v>
      </c>
      <c r="C21" s="216"/>
      <c r="D21" s="106"/>
      <c r="E21" s="68" t="s">
        <v>7</v>
      </c>
      <c r="F21" s="8">
        <v>1</v>
      </c>
      <c r="G21" s="196">
        <v>2000</v>
      </c>
      <c r="H21" s="69">
        <f t="shared" ref="H21" si="4">F21*G21</f>
        <v>2000</v>
      </c>
      <c r="I21" s="178"/>
    </row>
    <row r="22" spans="1:9" s="59" customFormat="1" ht="25" customHeight="1">
      <c r="A22" s="57">
        <v>1.3</v>
      </c>
      <c r="B22" s="215" t="s">
        <v>4</v>
      </c>
      <c r="C22" s="215"/>
      <c r="D22" s="54"/>
      <c r="E22" s="2"/>
      <c r="F22" s="2"/>
      <c r="G22" s="178"/>
      <c r="H22" s="69"/>
      <c r="I22" s="178"/>
    </row>
    <row r="23" spans="1:9" s="59" customFormat="1" ht="25" customHeight="1">
      <c r="A23" s="60" t="s">
        <v>165</v>
      </c>
      <c r="B23" s="216" t="s">
        <v>5</v>
      </c>
      <c r="C23" s="216"/>
      <c r="D23" s="81" t="s">
        <v>181</v>
      </c>
      <c r="E23" s="68" t="s">
        <v>188</v>
      </c>
      <c r="F23" s="8">
        <v>24</v>
      </c>
      <c r="G23" s="196">
        <v>1300</v>
      </c>
      <c r="H23" s="69">
        <f t="shared" si="0"/>
        <v>31200</v>
      </c>
      <c r="I23" s="178"/>
    </row>
    <row r="24" spans="1:9" s="59" customFormat="1" ht="25" customHeight="1">
      <c r="A24" s="60" t="s">
        <v>166</v>
      </c>
      <c r="B24" s="216" t="s">
        <v>21</v>
      </c>
      <c r="C24" s="216"/>
      <c r="D24" s="81"/>
      <c r="E24" s="68" t="s">
        <v>244</v>
      </c>
      <c r="F24" s="8">
        <v>1</v>
      </c>
      <c r="G24" s="196">
        <v>2400</v>
      </c>
      <c r="H24" s="69">
        <f t="shared" si="0"/>
        <v>2400</v>
      </c>
      <c r="I24" s="178"/>
    </row>
    <row r="25" spans="1:9" s="59" customFormat="1" ht="25" customHeight="1">
      <c r="A25" s="60" t="s">
        <v>167</v>
      </c>
      <c r="B25" s="216" t="s">
        <v>23</v>
      </c>
      <c r="C25" s="216"/>
      <c r="D25" s="81"/>
      <c r="E25" s="68" t="s">
        <v>244</v>
      </c>
      <c r="F25" s="8">
        <v>1</v>
      </c>
      <c r="G25" s="196">
        <v>500</v>
      </c>
      <c r="H25" s="69">
        <f t="shared" si="0"/>
        <v>500</v>
      </c>
      <c r="I25" s="178"/>
    </row>
    <row r="26" spans="1:9" s="59" customFormat="1" ht="25" customHeight="1">
      <c r="A26" s="60" t="s">
        <v>168</v>
      </c>
      <c r="B26" s="216" t="s">
        <v>306</v>
      </c>
      <c r="C26" s="216"/>
      <c r="D26" s="81" t="s">
        <v>0</v>
      </c>
      <c r="E26" s="68" t="s">
        <v>244</v>
      </c>
      <c r="F26" s="8">
        <v>2</v>
      </c>
      <c r="G26" s="196">
        <v>550</v>
      </c>
      <c r="H26" s="69">
        <f t="shared" si="0"/>
        <v>1100</v>
      </c>
      <c r="I26" s="178"/>
    </row>
    <row r="27" spans="1:9" s="59" customFormat="1" ht="24" customHeight="1">
      <c r="A27" s="60" t="s">
        <v>169</v>
      </c>
      <c r="B27" s="216" t="s">
        <v>215</v>
      </c>
      <c r="C27" s="216"/>
      <c r="D27" s="81" t="s">
        <v>182</v>
      </c>
      <c r="E27" s="68" t="s">
        <v>189</v>
      </c>
      <c r="F27" s="8">
        <v>1</v>
      </c>
      <c r="G27" s="196">
        <v>3000</v>
      </c>
      <c r="H27" s="69">
        <f t="shared" si="0"/>
        <v>3000</v>
      </c>
      <c r="I27" s="178"/>
    </row>
    <row r="28" spans="1:9" s="59" customFormat="1" ht="24" customHeight="1">
      <c r="A28" s="60" t="s">
        <v>170</v>
      </c>
      <c r="B28" s="216" t="s">
        <v>216</v>
      </c>
      <c r="C28" s="216"/>
      <c r="D28" s="81"/>
      <c r="E28" s="68" t="s">
        <v>189</v>
      </c>
      <c r="F28" s="8">
        <v>1</v>
      </c>
      <c r="G28" s="196">
        <v>600</v>
      </c>
      <c r="H28" s="69">
        <f t="shared" si="0"/>
        <v>600</v>
      </c>
      <c r="I28" s="178"/>
    </row>
    <row r="29" spans="1:9" s="59" customFormat="1">
      <c r="A29" s="113" t="s">
        <v>307</v>
      </c>
      <c r="B29" s="216" t="s">
        <v>308</v>
      </c>
      <c r="C29" s="216"/>
      <c r="D29" s="126"/>
      <c r="E29" s="68" t="s">
        <v>309</v>
      </c>
      <c r="F29" s="8">
        <v>1</v>
      </c>
      <c r="G29" s="196">
        <v>800</v>
      </c>
      <c r="H29" s="69">
        <f t="shared" ref="H29:H31" si="5">F29*G29</f>
        <v>800</v>
      </c>
      <c r="I29" s="178"/>
    </row>
    <row r="30" spans="1:9" s="59" customFormat="1">
      <c r="A30" s="75" t="s">
        <v>310</v>
      </c>
      <c r="B30" s="216" t="s">
        <v>312</v>
      </c>
      <c r="C30" s="216"/>
      <c r="D30" s="126"/>
      <c r="E30" s="68" t="s">
        <v>300</v>
      </c>
      <c r="F30" s="8">
        <v>1</v>
      </c>
      <c r="G30" s="196">
        <v>600</v>
      </c>
      <c r="H30" s="69">
        <f t="shared" si="5"/>
        <v>600</v>
      </c>
      <c r="I30" s="178"/>
    </row>
    <row r="31" spans="1:9" s="59" customFormat="1" ht="25" customHeight="1">
      <c r="A31" s="75" t="s">
        <v>311</v>
      </c>
      <c r="B31" s="216" t="s">
        <v>19</v>
      </c>
      <c r="C31" s="216"/>
      <c r="D31" s="126"/>
      <c r="E31" s="68" t="s">
        <v>300</v>
      </c>
      <c r="F31" s="8">
        <v>1</v>
      </c>
      <c r="G31" s="196">
        <v>500</v>
      </c>
      <c r="H31" s="69">
        <f t="shared" si="5"/>
        <v>500</v>
      </c>
      <c r="I31" s="178"/>
    </row>
    <row r="32" spans="1:9" s="59" customFormat="1" ht="25" customHeight="1">
      <c r="A32" s="109">
        <v>1.4</v>
      </c>
      <c r="B32" s="215" t="s">
        <v>643</v>
      </c>
      <c r="C32" s="215"/>
      <c r="D32" s="111"/>
      <c r="E32" s="122"/>
      <c r="F32" s="112"/>
      <c r="G32" s="110"/>
      <c r="H32" s="110"/>
      <c r="I32" s="110"/>
    </row>
    <row r="33" spans="1:9" s="59" customFormat="1" ht="25" customHeight="1">
      <c r="A33" s="113" t="s">
        <v>646</v>
      </c>
      <c r="B33" s="216" t="s">
        <v>647</v>
      </c>
      <c r="C33" s="216"/>
      <c r="D33" s="111"/>
      <c r="E33" s="122" t="s">
        <v>228</v>
      </c>
      <c r="F33" s="58">
        <v>1</v>
      </c>
      <c r="G33" s="178">
        <v>4000</v>
      </c>
      <c r="H33" s="110">
        <f>F33*G33</f>
        <v>4000</v>
      </c>
      <c r="I33" s="178"/>
    </row>
    <row r="34" spans="1:9" s="34" customFormat="1" ht="25" customHeight="1">
      <c r="A34" s="61">
        <v>2</v>
      </c>
      <c r="B34" s="219" t="s">
        <v>212</v>
      </c>
      <c r="C34" s="219"/>
      <c r="D34" s="61"/>
      <c r="E34" s="62"/>
      <c r="F34" s="61"/>
      <c r="G34" s="79"/>
      <c r="H34" s="39">
        <f>SUM(H36:H52)</f>
        <v>1042000</v>
      </c>
      <c r="I34" s="123"/>
    </row>
    <row r="35" spans="1:9" s="26" customFormat="1" ht="25" customHeight="1">
      <c r="A35" s="71"/>
      <c r="B35" s="70" t="s">
        <v>364</v>
      </c>
      <c r="C35" s="70"/>
      <c r="D35" s="71"/>
      <c r="E35" s="63"/>
      <c r="F35" s="71"/>
      <c r="G35" s="37"/>
      <c r="H35" s="72"/>
      <c r="I35" s="37"/>
    </row>
    <row r="36" spans="1:9" s="26" customFormat="1" ht="17">
      <c r="A36" s="64">
        <v>2.1</v>
      </c>
      <c r="B36" s="131" t="s">
        <v>425</v>
      </c>
      <c r="C36" s="94" t="s">
        <v>426</v>
      </c>
      <c r="D36" s="94" t="s">
        <v>204</v>
      </c>
      <c r="E36" s="78" t="s">
        <v>245</v>
      </c>
      <c r="F36" s="95">
        <v>2</v>
      </c>
      <c r="G36" s="197">
        <v>23000</v>
      </c>
      <c r="H36" s="5">
        <f>F36*G36</f>
        <v>46000</v>
      </c>
      <c r="I36" s="179"/>
    </row>
    <row r="37" spans="1:9" s="26" customFormat="1" ht="17">
      <c r="A37" s="64">
        <v>2.2000000000000002</v>
      </c>
      <c r="B37" s="124" t="s">
        <v>427</v>
      </c>
      <c r="C37" s="94" t="s">
        <v>428</v>
      </c>
      <c r="D37" s="27" t="s">
        <v>204</v>
      </c>
      <c r="E37" s="78" t="s">
        <v>245</v>
      </c>
      <c r="F37" s="28">
        <v>2</v>
      </c>
      <c r="G37" s="195">
        <v>36000</v>
      </c>
      <c r="H37" s="5">
        <f t="shared" ref="H37:H44" si="6">F37*G37</f>
        <v>72000</v>
      </c>
      <c r="I37" s="179"/>
    </row>
    <row r="38" spans="1:9" s="26" customFormat="1" ht="25" customHeight="1">
      <c r="A38" s="64">
        <v>2.2999999999999998</v>
      </c>
      <c r="B38" s="131" t="s">
        <v>429</v>
      </c>
      <c r="C38" s="94" t="s">
        <v>430</v>
      </c>
      <c r="D38" s="94" t="s">
        <v>204</v>
      </c>
      <c r="E38" s="78" t="s">
        <v>245</v>
      </c>
      <c r="F38" s="95">
        <v>2</v>
      </c>
      <c r="G38" s="197">
        <v>23000</v>
      </c>
      <c r="H38" s="5">
        <f t="shared" si="6"/>
        <v>46000</v>
      </c>
      <c r="I38" s="179"/>
    </row>
    <row r="39" spans="1:9" s="26" customFormat="1" ht="25" customHeight="1">
      <c r="A39" s="64">
        <v>2.4</v>
      </c>
      <c r="B39" s="131" t="s">
        <v>431</v>
      </c>
      <c r="C39" s="94" t="s">
        <v>432</v>
      </c>
      <c r="D39" s="94" t="s">
        <v>204</v>
      </c>
      <c r="E39" s="78" t="s">
        <v>245</v>
      </c>
      <c r="F39" s="95">
        <v>2</v>
      </c>
      <c r="G39" s="195">
        <v>36000</v>
      </c>
      <c r="H39" s="5">
        <f t="shared" si="6"/>
        <v>72000</v>
      </c>
      <c r="I39" s="179"/>
    </row>
    <row r="40" spans="1:9" s="26" customFormat="1" ht="25" customHeight="1">
      <c r="A40" s="64">
        <v>2.5</v>
      </c>
      <c r="B40" s="131" t="s">
        <v>433</v>
      </c>
      <c r="C40" s="94" t="s">
        <v>434</v>
      </c>
      <c r="D40" s="94" t="s">
        <v>204</v>
      </c>
      <c r="E40" s="78" t="s">
        <v>245</v>
      </c>
      <c r="F40" s="95">
        <v>2</v>
      </c>
      <c r="G40" s="195">
        <v>36000</v>
      </c>
      <c r="H40" s="5">
        <f t="shared" si="6"/>
        <v>72000</v>
      </c>
      <c r="I40" s="179"/>
    </row>
    <row r="41" spans="1:9" s="26" customFormat="1" ht="17">
      <c r="A41" s="64">
        <v>2.6</v>
      </c>
      <c r="B41" s="131" t="s">
        <v>435</v>
      </c>
      <c r="C41" s="94" t="s">
        <v>436</v>
      </c>
      <c r="D41" s="94" t="s">
        <v>204</v>
      </c>
      <c r="E41" s="78" t="s">
        <v>245</v>
      </c>
      <c r="F41" s="95">
        <v>2</v>
      </c>
      <c r="G41" s="197">
        <v>23000</v>
      </c>
      <c r="H41" s="5">
        <f t="shared" si="6"/>
        <v>46000</v>
      </c>
      <c r="I41" s="179"/>
    </row>
    <row r="42" spans="1:9" s="26" customFormat="1" ht="25" customHeight="1">
      <c r="A42" s="64">
        <v>2.7</v>
      </c>
      <c r="B42" s="131" t="s">
        <v>437</v>
      </c>
      <c r="C42" s="94" t="s">
        <v>438</v>
      </c>
      <c r="D42" s="94" t="s">
        <v>204</v>
      </c>
      <c r="E42" s="78" t="s">
        <v>245</v>
      </c>
      <c r="F42" s="95">
        <v>2</v>
      </c>
      <c r="G42" s="195">
        <v>36000</v>
      </c>
      <c r="H42" s="5">
        <f t="shared" si="6"/>
        <v>72000</v>
      </c>
      <c r="I42" s="179"/>
    </row>
    <row r="43" spans="1:9" s="26" customFormat="1" ht="25" customHeight="1">
      <c r="A43" s="64">
        <v>2.8</v>
      </c>
      <c r="B43" s="131" t="s">
        <v>439</v>
      </c>
      <c r="C43" s="94" t="s">
        <v>440</v>
      </c>
      <c r="D43" s="94" t="s">
        <v>204</v>
      </c>
      <c r="E43" s="78" t="s">
        <v>245</v>
      </c>
      <c r="F43" s="95">
        <v>2</v>
      </c>
      <c r="G43" s="195">
        <v>36000</v>
      </c>
      <c r="H43" s="5">
        <f t="shared" si="6"/>
        <v>72000</v>
      </c>
      <c r="I43" s="179"/>
    </row>
    <row r="44" spans="1:9" s="26" customFormat="1" ht="17">
      <c r="A44" s="133">
        <v>2.9</v>
      </c>
      <c r="B44" s="131" t="s">
        <v>441</v>
      </c>
      <c r="C44" s="181" t="s">
        <v>599</v>
      </c>
      <c r="D44" s="94" t="s">
        <v>204</v>
      </c>
      <c r="E44" s="78" t="s">
        <v>245</v>
      </c>
      <c r="F44" s="95">
        <v>2</v>
      </c>
      <c r="G44" s="195">
        <v>23000</v>
      </c>
      <c r="H44" s="5">
        <f t="shared" si="6"/>
        <v>46000</v>
      </c>
      <c r="I44" s="179"/>
    </row>
    <row r="45" spans="1:9" s="26" customFormat="1" ht="25" customHeight="1">
      <c r="A45" s="132">
        <v>2.1</v>
      </c>
      <c r="B45" s="131" t="s">
        <v>443</v>
      </c>
      <c r="C45" s="94" t="s">
        <v>442</v>
      </c>
      <c r="D45" s="94" t="s">
        <v>204</v>
      </c>
      <c r="E45" s="78" t="s">
        <v>245</v>
      </c>
      <c r="F45" s="95">
        <v>2</v>
      </c>
      <c r="G45" s="197">
        <v>23000</v>
      </c>
      <c r="H45" s="5">
        <f t="shared" ref="H45:H52" si="7">F45*G45</f>
        <v>46000</v>
      </c>
      <c r="I45" s="179"/>
    </row>
    <row r="46" spans="1:9" s="26" customFormat="1" ht="25" customHeight="1">
      <c r="A46" s="132">
        <v>2.11</v>
      </c>
      <c r="B46" s="131" t="s">
        <v>444</v>
      </c>
      <c r="C46" s="94" t="s">
        <v>445</v>
      </c>
      <c r="D46" s="94" t="s">
        <v>204</v>
      </c>
      <c r="E46" s="78" t="s">
        <v>245</v>
      </c>
      <c r="F46" s="95">
        <v>2</v>
      </c>
      <c r="G46" s="195">
        <v>36000</v>
      </c>
      <c r="H46" s="5">
        <f t="shared" si="7"/>
        <v>72000</v>
      </c>
      <c r="I46" s="179"/>
    </row>
    <row r="47" spans="1:9" s="26" customFormat="1" ht="17">
      <c r="A47" s="132">
        <v>2.12</v>
      </c>
      <c r="B47" s="131" t="s">
        <v>446</v>
      </c>
      <c r="C47" s="94" t="s">
        <v>445</v>
      </c>
      <c r="D47" s="94" t="s">
        <v>204</v>
      </c>
      <c r="E47" s="78" t="s">
        <v>245</v>
      </c>
      <c r="F47" s="95">
        <v>2</v>
      </c>
      <c r="G47" s="195">
        <v>36000</v>
      </c>
      <c r="H47" s="5">
        <f t="shared" si="7"/>
        <v>72000</v>
      </c>
      <c r="I47" s="179"/>
    </row>
    <row r="48" spans="1:9" s="26" customFormat="1" ht="17">
      <c r="A48" s="132">
        <v>2.13</v>
      </c>
      <c r="B48" s="131" t="s">
        <v>447</v>
      </c>
      <c r="C48" s="94" t="s">
        <v>448</v>
      </c>
      <c r="D48" s="94" t="s">
        <v>204</v>
      </c>
      <c r="E48" s="78" t="s">
        <v>245</v>
      </c>
      <c r="F48" s="95">
        <v>2</v>
      </c>
      <c r="G48" s="195">
        <v>36000</v>
      </c>
      <c r="H48" s="5">
        <f t="shared" si="7"/>
        <v>72000</v>
      </c>
      <c r="I48" s="179"/>
    </row>
    <row r="49" spans="1:9" s="26" customFormat="1" ht="17">
      <c r="A49" s="132">
        <v>2.14</v>
      </c>
      <c r="B49" s="131" t="s">
        <v>449</v>
      </c>
      <c r="C49" s="181" t="s">
        <v>600</v>
      </c>
      <c r="D49" s="94" t="s">
        <v>204</v>
      </c>
      <c r="E49" s="78" t="s">
        <v>245</v>
      </c>
      <c r="F49" s="95">
        <v>2</v>
      </c>
      <c r="G49" s="195">
        <v>36000</v>
      </c>
      <c r="H49" s="5">
        <f t="shared" si="7"/>
        <v>72000</v>
      </c>
      <c r="I49" s="179"/>
    </row>
    <row r="50" spans="1:9" s="26" customFormat="1" ht="25" customHeight="1">
      <c r="A50" s="132">
        <v>2.15</v>
      </c>
      <c r="B50" s="131" t="s">
        <v>433</v>
      </c>
      <c r="C50" s="94" t="s">
        <v>450</v>
      </c>
      <c r="D50" s="94" t="s">
        <v>204</v>
      </c>
      <c r="E50" s="78" t="s">
        <v>245</v>
      </c>
      <c r="F50" s="95">
        <v>2</v>
      </c>
      <c r="G50" s="195">
        <v>36000</v>
      </c>
      <c r="H50" s="5">
        <f t="shared" si="7"/>
        <v>72000</v>
      </c>
      <c r="I50" s="179"/>
    </row>
    <row r="51" spans="1:9" s="26" customFormat="1" ht="25" customHeight="1">
      <c r="A51" s="132">
        <v>2.16</v>
      </c>
      <c r="B51" s="131" t="s">
        <v>451</v>
      </c>
      <c r="C51" s="94" t="s">
        <v>452</v>
      </c>
      <c r="D51" s="94" t="s">
        <v>204</v>
      </c>
      <c r="E51" s="78" t="s">
        <v>245</v>
      </c>
      <c r="F51" s="95">
        <v>2</v>
      </c>
      <c r="G51" s="197">
        <v>23000</v>
      </c>
      <c r="H51" s="5">
        <f t="shared" si="7"/>
        <v>46000</v>
      </c>
      <c r="I51" s="179"/>
    </row>
    <row r="52" spans="1:9" s="26" customFormat="1" ht="25" customHeight="1">
      <c r="A52" s="132">
        <v>2.17</v>
      </c>
      <c r="B52" s="131" t="s">
        <v>453</v>
      </c>
      <c r="C52" s="94" t="s">
        <v>454</v>
      </c>
      <c r="D52" s="94" t="s">
        <v>204</v>
      </c>
      <c r="E52" s="78" t="s">
        <v>245</v>
      </c>
      <c r="F52" s="95">
        <v>2</v>
      </c>
      <c r="G52" s="197">
        <v>23000</v>
      </c>
      <c r="H52" s="5">
        <f t="shared" si="7"/>
        <v>46000</v>
      </c>
      <c r="I52" s="179"/>
    </row>
    <row r="53" spans="1:9" s="34" customFormat="1" ht="48" customHeight="1">
      <c r="A53" s="61">
        <v>3</v>
      </c>
      <c r="B53" s="234" t="s">
        <v>284</v>
      </c>
      <c r="C53" s="235"/>
      <c r="D53" s="236"/>
      <c r="E53" s="62"/>
      <c r="F53" s="62"/>
      <c r="G53" s="62"/>
      <c r="H53" s="39">
        <f>SUM(H55:H71)</f>
        <v>3309900</v>
      </c>
      <c r="I53" s="115"/>
    </row>
    <row r="54" spans="1:9" s="26" customFormat="1" ht="25" customHeight="1">
      <c r="A54" s="71"/>
      <c r="B54" s="70" t="s">
        <v>365</v>
      </c>
      <c r="C54" s="70"/>
      <c r="D54" s="71"/>
      <c r="E54" s="63"/>
      <c r="F54" s="71"/>
      <c r="G54" s="63"/>
      <c r="H54" s="72"/>
      <c r="I54" s="116"/>
    </row>
    <row r="55" spans="1:9" s="26" customFormat="1" ht="25" customHeight="1">
      <c r="A55" s="64">
        <v>3.1</v>
      </c>
      <c r="B55" s="140" t="s">
        <v>425</v>
      </c>
      <c r="C55" s="170" t="s">
        <v>426</v>
      </c>
      <c r="D55" s="94"/>
      <c r="E55" s="78" t="s">
        <v>371</v>
      </c>
      <c r="F55" s="95">
        <v>1</v>
      </c>
      <c r="G55" s="179">
        <v>194700</v>
      </c>
      <c r="H55" s="5">
        <f t="shared" ref="H55:H71" si="8">F55*G55</f>
        <v>194700</v>
      </c>
      <c r="I55" s="179"/>
    </row>
    <row r="56" spans="1:9" s="26" customFormat="1" ht="25" customHeight="1">
      <c r="A56" s="64">
        <v>3.2</v>
      </c>
      <c r="B56" s="140" t="s">
        <v>427</v>
      </c>
      <c r="C56" s="170" t="s">
        <v>428</v>
      </c>
      <c r="D56" s="94"/>
      <c r="E56" s="78" t="s">
        <v>371</v>
      </c>
      <c r="F56" s="95">
        <v>1</v>
      </c>
      <c r="G56" s="179">
        <v>194700</v>
      </c>
      <c r="H56" s="5">
        <f t="shared" si="8"/>
        <v>194700</v>
      </c>
      <c r="I56" s="179"/>
    </row>
    <row r="57" spans="1:9" s="26" customFormat="1" ht="25" customHeight="1">
      <c r="A57" s="64">
        <v>3.3</v>
      </c>
      <c r="B57" s="140" t="s">
        <v>429</v>
      </c>
      <c r="C57" s="170" t="s">
        <v>457</v>
      </c>
      <c r="D57" s="94"/>
      <c r="E57" s="78" t="s">
        <v>371</v>
      </c>
      <c r="F57" s="95">
        <v>1</v>
      </c>
      <c r="G57" s="179">
        <v>194700</v>
      </c>
      <c r="H57" s="5">
        <f t="shared" si="8"/>
        <v>194700</v>
      </c>
      <c r="I57" s="179"/>
    </row>
    <row r="58" spans="1:9" s="26" customFormat="1" ht="25" customHeight="1">
      <c r="A58" s="64">
        <v>3.4</v>
      </c>
      <c r="B58" s="140" t="s">
        <v>431</v>
      </c>
      <c r="C58" s="170" t="s">
        <v>432</v>
      </c>
      <c r="D58" s="94"/>
      <c r="E58" s="78" t="s">
        <v>371</v>
      </c>
      <c r="F58" s="95">
        <v>1</v>
      </c>
      <c r="G58" s="179">
        <v>194700</v>
      </c>
      <c r="H58" s="5">
        <f t="shared" si="8"/>
        <v>194700</v>
      </c>
      <c r="I58" s="179"/>
    </row>
    <row r="59" spans="1:9" s="26" customFormat="1" ht="25" customHeight="1">
      <c r="A59" s="64">
        <v>3.5</v>
      </c>
      <c r="B59" s="140" t="s">
        <v>433</v>
      </c>
      <c r="C59" s="170" t="s">
        <v>434</v>
      </c>
      <c r="D59" s="94"/>
      <c r="E59" s="78" t="s">
        <v>371</v>
      </c>
      <c r="F59" s="95">
        <v>1</v>
      </c>
      <c r="G59" s="179">
        <v>194700</v>
      </c>
      <c r="H59" s="5">
        <f t="shared" si="8"/>
        <v>194700</v>
      </c>
      <c r="I59" s="179"/>
    </row>
    <row r="60" spans="1:9" s="26" customFormat="1" ht="25" customHeight="1">
      <c r="A60" s="64">
        <v>3.6</v>
      </c>
      <c r="B60" s="140" t="s">
        <v>435</v>
      </c>
      <c r="C60" s="170" t="s">
        <v>458</v>
      </c>
      <c r="D60" s="94"/>
      <c r="E60" s="78" t="s">
        <v>371</v>
      </c>
      <c r="F60" s="95">
        <v>1</v>
      </c>
      <c r="G60" s="179">
        <v>194700</v>
      </c>
      <c r="H60" s="5">
        <f t="shared" si="8"/>
        <v>194700</v>
      </c>
      <c r="I60" s="179"/>
    </row>
    <row r="61" spans="1:9" s="26" customFormat="1" ht="25" customHeight="1">
      <c r="A61" s="64">
        <v>3.7</v>
      </c>
      <c r="B61" s="140" t="s">
        <v>437</v>
      </c>
      <c r="C61" s="170" t="s">
        <v>459</v>
      </c>
      <c r="D61" s="94"/>
      <c r="E61" s="78" t="s">
        <v>371</v>
      </c>
      <c r="F61" s="95">
        <v>1</v>
      </c>
      <c r="G61" s="179">
        <v>194700</v>
      </c>
      <c r="H61" s="5">
        <f t="shared" si="8"/>
        <v>194700</v>
      </c>
      <c r="I61" s="179"/>
    </row>
    <row r="62" spans="1:9" s="26" customFormat="1" ht="25" customHeight="1">
      <c r="A62" s="64">
        <v>3.8</v>
      </c>
      <c r="B62" s="140" t="s">
        <v>439</v>
      </c>
      <c r="C62" s="170" t="s">
        <v>460</v>
      </c>
      <c r="D62" s="94"/>
      <c r="E62" s="78" t="s">
        <v>371</v>
      </c>
      <c r="F62" s="95">
        <v>1</v>
      </c>
      <c r="G62" s="179">
        <v>194700</v>
      </c>
      <c r="H62" s="5">
        <f t="shared" si="8"/>
        <v>194700</v>
      </c>
      <c r="I62" s="179"/>
    </row>
    <row r="63" spans="1:9" s="26" customFormat="1" ht="25" customHeight="1">
      <c r="A63" s="64">
        <v>3.9</v>
      </c>
      <c r="B63" s="140" t="s">
        <v>441</v>
      </c>
      <c r="C63" s="181" t="s">
        <v>599</v>
      </c>
      <c r="D63" s="94"/>
      <c r="E63" s="78" t="s">
        <v>371</v>
      </c>
      <c r="F63" s="95">
        <v>1</v>
      </c>
      <c r="G63" s="179">
        <v>194700</v>
      </c>
      <c r="H63" s="5">
        <f t="shared" si="8"/>
        <v>194700</v>
      </c>
      <c r="I63" s="179"/>
    </row>
    <row r="64" spans="1:9" s="26" customFormat="1" ht="25" customHeight="1">
      <c r="A64" s="132">
        <v>3.1</v>
      </c>
      <c r="B64" s="140" t="s">
        <v>443</v>
      </c>
      <c r="C64" s="170" t="s">
        <v>442</v>
      </c>
      <c r="D64" s="94"/>
      <c r="E64" s="78" t="s">
        <v>371</v>
      </c>
      <c r="F64" s="95">
        <v>1</v>
      </c>
      <c r="G64" s="179">
        <v>194700</v>
      </c>
      <c r="H64" s="5">
        <f t="shared" si="8"/>
        <v>194700</v>
      </c>
      <c r="I64" s="179"/>
    </row>
    <row r="65" spans="1:9" s="26" customFormat="1" ht="25" customHeight="1">
      <c r="A65" s="132">
        <v>3.11</v>
      </c>
      <c r="B65" s="140" t="s">
        <v>444</v>
      </c>
      <c r="C65" s="170" t="s">
        <v>461</v>
      </c>
      <c r="D65" s="94"/>
      <c r="E65" s="78" t="s">
        <v>371</v>
      </c>
      <c r="F65" s="95">
        <v>1</v>
      </c>
      <c r="G65" s="179">
        <v>194700</v>
      </c>
      <c r="H65" s="5">
        <f t="shared" si="8"/>
        <v>194700</v>
      </c>
      <c r="I65" s="179"/>
    </row>
    <row r="66" spans="1:9" s="26" customFormat="1" ht="25" customHeight="1">
      <c r="A66" s="132">
        <v>3.12</v>
      </c>
      <c r="B66" s="140" t="s">
        <v>446</v>
      </c>
      <c r="C66" s="170" t="s">
        <v>461</v>
      </c>
      <c r="D66" s="94"/>
      <c r="E66" s="78" t="s">
        <v>371</v>
      </c>
      <c r="F66" s="95">
        <v>1</v>
      </c>
      <c r="G66" s="179">
        <v>194700</v>
      </c>
      <c r="H66" s="5">
        <f t="shared" si="8"/>
        <v>194700</v>
      </c>
      <c r="I66" s="179"/>
    </row>
    <row r="67" spans="1:9" s="26" customFormat="1" ht="25" customHeight="1">
      <c r="A67" s="132">
        <v>3.13</v>
      </c>
      <c r="B67" s="140" t="s">
        <v>447</v>
      </c>
      <c r="C67" s="170" t="s">
        <v>448</v>
      </c>
      <c r="D67" s="94"/>
      <c r="E67" s="78" t="s">
        <v>371</v>
      </c>
      <c r="F67" s="95">
        <v>1</v>
      </c>
      <c r="G67" s="179">
        <v>194700</v>
      </c>
      <c r="H67" s="5">
        <f t="shared" si="8"/>
        <v>194700</v>
      </c>
      <c r="I67" s="179"/>
    </row>
    <row r="68" spans="1:9" s="26" customFormat="1" ht="25" customHeight="1">
      <c r="A68" s="132">
        <v>3.14</v>
      </c>
      <c r="B68" s="140" t="s">
        <v>449</v>
      </c>
      <c r="C68" s="181" t="s">
        <v>600</v>
      </c>
      <c r="D68" s="94"/>
      <c r="E68" s="78" t="s">
        <v>371</v>
      </c>
      <c r="F68" s="95">
        <v>1</v>
      </c>
      <c r="G68" s="179">
        <v>194700</v>
      </c>
      <c r="H68" s="5">
        <f t="shared" si="8"/>
        <v>194700</v>
      </c>
      <c r="I68" s="179"/>
    </row>
    <row r="69" spans="1:9" s="26" customFormat="1" ht="25" customHeight="1">
      <c r="A69" s="132">
        <v>3.15</v>
      </c>
      <c r="B69" s="140" t="s">
        <v>433</v>
      </c>
      <c r="C69" s="170" t="s">
        <v>450</v>
      </c>
      <c r="D69" s="94"/>
      <c r="E69" s="78" t="s">
        <v>371</v>
      </c>
      <c r="F69" s="95">
        <v>1</v>
      </c>
      <c r="G69" s="179">
        <v>194700</v>
      </c>
      <c r="H69" s="5">
        <f t="shared" si="8"/>
        <v>194700</v>
      </c>
      <c r="I69" s="179"/>
    </row>
    <row r="70" spans="1:9" s="26" customFormat="1" ht="25" customHeight="1">
      <c r="A70" s="132">
        <v>3.16</v>
      </c>
      <c r="B70" s="140" t="s">
        <v>451</v>
      </c>
      <c r="C70" s="170" t="s">
        <v>452</v>
      </c>
      <c r="D70" s="94"/>
      <c r="E70" s="78" t="s">
        <v>371</v>
      </c>
      <c r="F70" s="95">
        <v>1</v>
      </c>
      <c r="G70" s="179">
        <v>194700</v>
      </c>
      <c r="H70" s="5">
        <f t="shared" si="8"/>
        <v>194700</v>
      </c>
      <c r="I70" s="179"/>
    </row>
    <row r="71" spans="1:9" s="26" customFormat="1" ht="25" customHeight="1">
      <c r="A71" s="132">
        <v>3.17</v>
      </c>
      <c r="B71" s="140" t="s">
        <v>453</v>
      </c>
      <c r="C71" s="170" t="s">
        <v>454</v>
      </c>
      <c r="D71" s="94"/>
      <c r="E71" s="78" t="s">
        <v>371</v>
      </c>
      <c r="F71" s="95">
        <v>1</v>
      </c>
      <c r="G71" s="179">
        <v>194700</v>
      </c>
      <c r="H71" s="5">
        <f t="shared" si="8"/>
        <v>194700</v>
      </c>
      <c r="I71" s="179"/>
    </row>
    <row r="72" spans="1:9" s="34" customFormat="1" ht="25" customHeight="1">
      <c r="A72" s="61">
        <v>4</v>
      </c>
      <c r="B72" s="234" t="s">
        <v>213</v>
      </c>
      <c r="C72" s="236"/>
      <c r="D72" s="62"/>
      <c r="E72" s="62"/>
      <c r="F72" s="62"/>
      <c r="G72" s="62"/>
      <c r="H72" s="39">
        <f>SUM(H73)</f>
        <v>255000</v>
      </c>
      <c r="I72" s="115"/>
    </row>
    <row r="73" spans="1:9" ht="24" customHeight="1">
      <c r="A73" s="28">
        <v>4.0999999999999996</v>
      </c>
      <c r="B73" s="220" t="s">
        <v>217</v>
      </c>
      <c r="C73" s="220"/>
      <c r="D73" s="28"/>
      <c r="E73" s="66" t="s">
        <v>232</v>
      </c>
      <c r="F73" s="4">
        <v>17</v>
      </c>
      <c r="G73" s="179">
        <v>15000</v>
      </c>
      <c r="H73" s="5">
        <f>F73*G73</f>
        <v>255000</v>
      </c>
      <c r="I73" s="179"/>
    </row>
    <row r="74" spans="1:9" s="34" customFormat="1" ht="25" customHeight="1">
      <c r="A74" s="61">
        <v>5</v>
      </c>
      <c r="B74" s="219" t="s">
        <v>214</v>
      </c>
      <c r="C74" s="219"/>
      <c r="D74" s="62"/>
      <c r="E74" s="62"/>
      <c r="F74" s="62"/>
      <c r="G74" s="62"/>
      <c r="H74" s="39">
        <f>SUM(H75:H76)</f>
        <v>561000</v>
      </c>
      <c r="I74" s="115"/>
    </row>
    <row r="75" spans="1:9" ht="17">
      <c r="A75" s="28">
        <v>5.0999999999999996</v>
      </c>
      <c r="B75" s="220" t="s">
        <v>296</v>
      </c>
      <c r="C75" s="220"/>
      <c r="D75" s="65"/>
      <c r="E75" s="66" t="s">
        <v>232</v>
      </c>
      <c r="F75" s="4">
        <v>17</v>
      </c>
      <c r="G75" s="188">
        <v>30000</v>
      </c>
      <c r="H75" s="5">
        <f t="shared" ref="H75:H76" si="9">F75*G75</f>
        <v>510000</v>
      </c>
      <c r="I75" s="189" t="s">
        <v>664</v>
      </c>
    </row>
    <row r="76" spans="1:9" ht="17">
      <c r="A76" s="28">
        <v>5.2</v>
      </c>
      <c r="B76" s="220" t="s">
        <v>183</v>
      </c>
      <c r="C76" s="220"/>
      <c r="D76" s="65"/>
      <c r="E76" s="66" t="s">
        <v>232</v>
      </c>
      <c r="F76" s="4">
        <v>17</v>
      </c>
      <c r="G76" s="188">
        <v>3000</v>
      </c>
      <c r="H76" s="5">
        <f t="shared" si="9"/>
        <v>51000</v>
      </c>
      <c r="I76" s="189" t="s">
        <v>664</v>
      </c>
    </row>
    <row r="77" spans="1:9" ht="30" customHeight="1">
      <c r="A77" s="67">
        <v>1</v>
      </c>
      <c r="B77" s="231" t="s">
        <v>455</v>
      </c>
      <c r="C77" s="232"/>
      <c r="D77" s="232"/>
      <c r="E77" s="232"/>
      <c r="F77" s="232"/>
      <c r="G77" s="233"/>
      <c r="H77" s="73">
        <f>H3</f>
        <v>1606500</v>
      </c>
      <c r="I77" s="76"/>
    </row>
    <row r="78" spans="1:9" ht="30" customHeight="1">
      <c r="A78" s="67">
        <v>2</v>
      </c>
      <c r="B78" s="228" t="s">
        <v>247</v>
      </c>
      <c r="C78" s="229"/>
      <c r="D78" s="229"/>
      <c r="E78" s="229"/>
      <c r="F78" s="229"/>
      <c r="G78" s="230"/>
      <c r="H78" s="73">
        <f>H34</f>
        <v>1042000</v>
      </c>
      <c r="I78" s="76"/>
    </row>
    <row r="79" spans="1:9" ht="30" customHeight="1">
      <c r="A79" s="67">
        <v>3</v>
      </c>
      <c r="B79" s="228" t="s">
        <v>248</v>
      </c>
      <c r="C79" s="229"/>
      <c r="D79" s="229"/>
      <c r="E79" s="229"/>
      <c r="F79" s="229"/>
      <c r="G79" s="230"/>
      <c r="H79" s="73">
        <f>H53</f>
        <v>3309900</v>
      </c>
      <c r="I79" s="76"/>
    </row>
    <row r="80" spans="1:9" ht="30" customHeight="1">
      <c r="A80" s="67">
        <v>4</v>
      </c>
      <c r="B80" s="231" t="s">
        <v>249</v>
      </c>
      <c r="C80" s="232"/>
      <c r="D80" s="232"/>
      <c r="E80" s="232"/>
      <c r="F80" s="232"/>
      <c r="G80" s="233"/>
      <c r="H80" s="73">
        <f>H72</f>
        <v>255000</v>
      </c>
      <c r="I80" s="76"/>
    </row>
    <row r="81" spans="1:9" ht="30" customHeight="1">
      <c r="A81" s="67">
        <v>5</v>
      </c>
      <c r="B81" s="231" t="s">
        <v>250</v>
      </c>
      <c r="C81" s="232"/>
      <c r="D81" s="232"/>
      <c r="E81" s="232"/>
      <c r="F81" s="232"/>
      <c r="G81" s="233"/>
      <c r="H81" s="73">
        <f>H74</f>
        <v>561000</v>
      </c>
      <c r="I81" s="76"/>
    </row>
    <row r="82" spans="1:9" ht="30" customHeight="1">
      <c r="A82" s="228" t="s">
        <v>503</v>
      </c>
      <c r="B82" s="229"/>
      <c r="C82" s="229"/>
      <c r="D82" s="229"/>
      <c r="E82" s="229"/>
      <c r="F82" s="229"/>
      <c r="G82" s="230"/>
      <c r="H82" s="73">
        <f>SUM(H77:H81)</f>
        <v>6774400</v>
      </c>
      <c r="I82" s="91"/>
    </row>
  </sheetData>
  <sheetProtection algorithmName="SHA-512" hashValue="deJFqWYj5s0+Jo2Xk3CK595tt7//ghMC8rc7T/rcpl2O85TJh8GM/ACeHbilH3eedpVsl76qtV2IpCN6g0dk+w==" saltValue="LJmLfk3SfyZQXPBGSEoJxg==" spinCount="100000" sheet="1" objects="1" scenarios="1"/>
  <mergeCells count="46">
    <mergeCell ref="B6:C6"/>
    <mergeCell ref="A1:H1"/>
    <mergeCell ref="B2:C2"/>
    <mergeCell ref="B3:C3"/>
    <mergeCell ref="B4:C4"/>
    <mergeCell ref="B5:C5"/>
    <mergeCell ref="B22:C22"/>
    <mergeCell ref="B7:C7"/>
    <mergeCell ref="B8:C8"/>
    <mergeCell ref="B9:C9"/>
    <mergeCell ref="B10:C10"/>
    <mergeCell ref="B11:C11"/>
    <mergeCell ref="B15:C15"/>
    <mergeCell ref="B16:C16"/>
    <mergeCell ref="B17:C17"/>
    <mergeCell ref="B18:C18"/>
    <mergeCell ref="B19:C19"/>
    <mergeCell ref="B20:C20"/>
    <mergeCell ref="B12:C12"/>
    <mergeCell ref="B13:C13"/>
    <mergeCell ref="B14:C14"/>
    <mergeCell ref="B21:C21"/>
    <mergeCell ref="B28:C28"/>
    <mergeCell ref="B34:C34"/>
    <mergeCell ref="B53:D53"/>
    <mergeCell ref="B72:C72"/>
    <mergeCell ref="B73:C73"/>
    <mergeCell ref="B29:C29"/>
    <mergeCell ref="B30:C30"/>
    <mergeCell ref="B31:C31"/>
    <mergeCell ref="B32:C32"/>
    <mergeCell ref="B33:C33"/>
    <mergeCell ref="B23:C23"/>
    <mergeCell ref="B24:C24"/>
    <mergeCell ref="B25:C25"/>
    <mergeCell ref="B26:C26"/>
    <mergeCell ref="B27:C27"/>
    <mergeCell ref="B75:C75"/>
    <mergeCell ref="B74:C74"/>
    <mergeCell ref="A82:G82"/>
    <mergeCell ref="B76:C76"/>
    <mergeCell ref="B77:G77"/>
    <mergeCell ref="B78:G78"/>
    <mergeCell ref="B79:G79"/>
    <mergeCell ref="B80:G80"/>
    <mergeCell ref="B81:G81"/>
  </mergeCells>
  <phoneticPr fontId="3" type="noConversion"/>
  <conditionalFormatting sqref="I3">
    <cfRule type="cellIs" dxfId="51" priority="35" stopIfTrue="1" operator="lessThan">
      <formula>0</formula>
    </cfRule>
  </conditionalFormatting>
  <conditionalFormatting sqref="E6:E11 E24:E28">
    <cfRule type="cellIs" dxfId="50" priority="32" stopIfTrue="1" operator="lessThan">
      <formula>0</formula>
    </cfRule>
  </conditionalFormatting>
  <conditionalFormatting sqref="E16:E18">
    <cfRule type="cellIs" dxfId="49" priority="31" stopIfTrue="1" operator="lessThan">
      <formula>0</formula>
    </cfRule>
  </conditionalFormatting>
  <conditionalFormatting sqref="E19:E20">
    <cfRule type="cellIs" dxfId="48" priority="30" stopIfTrue="1" operator="lessThan">
      <formula>0</formula>
    </cfRule>
  </conditionalFormatting>
  <conditionalFormatting sqref="F24:F27 F6:F11">
    <cfRule type="cellIs" dxfId="47" priority="29" stopIfTrue="1" operator="lessThan">
      <formula>0</formula>
    </cfRule>
  </conditionalFormatting>
  <conditionalFormatting sqref="F16:F18">
    <cfRule type="cellIs" dxfId="46" priority="28" stopIfTrue="1" operator="lessThan">
      <formula>0</formula>
    </cfRule>
  </conditionalFormatting>
  <conditionalFormatting sqref="F19:F20">
    <cfRule type="cellIs" dxfId="45" priority="27" stopIfTrue="1" operator="lessThan">
      <formula>0</formula>
    </cfRule>
  </conditionalFormatting>
  <conditionalFormatting sqref="F28">
    <cfRule type="cellIs" dxfId="44" priority="26" stopIfTrue="1" operator="lessThan">
      <formula>0</formula>
    </cfRule>
  </conditionalFormatting>
  <conditionalFormatting sqref="F23">
    <cfRule type="cellIs" dxfId="43" priority="25" stopIfTrue="1" operator="lessThan">
      <formula>0</formula>
    </cfRule>
  </conditionalFormatting>
  <conditionalFormatting sqref="E23">
    <cfRule type="cellIs" dxfId="42" priority="24" stopIfTrue="1" operator="lessThan">
      <formula>0</formula>
    </cfRule>
  </conditionalFormatting>
  <conditionalFormatting sqref="E12">
    <cfRule type="cellIs" dxfId="41" priority="22" stopIfTrue="1" operator="lessThan">
      <formula>0</formula>
    </cfRule>
  </conditionalFormatting>
  <conditionalFormatting sqref="F12">
    <cfRule type="cellIs" dxfId="40" priority="21" stopIfTrue="1" operator="lessThan">
      <formula>0</formula>
    </cfRule>
  </conditionalFormatting>
  <conditionalFormatting sqref="E13">
    <cfRule type="cellIs" dxfId="39" priority="19" stopIfTrue="1" operator="lessThan">
      <formula>0</formula>
    </cfRule>
  </conditionalFormatting>
  <conditionalFormatting sqref="F13">
    <cfRule type="cellIs" dxfId="38" priority="18" stopIfTrue="1" operator="lessThan">
      <formula>0</formula>
    </cfRule>
  </conditionalFormatting>
  <conditionalFormatting sqref="E14">
    <cfRule type="cellIs" dxfId="37" priority="16" stopIfTrue="1" operator="lessThan">
      <formula>0</formula>
    </cfRule>
  </conditionalFormatting>
  <conditionalFormatting sqref="F14">
    <cfRule type="cellIs" dxfId="36" priority="15" stopIfTrue="1" operator="lessThan">
      <formula>0</formula>
    </cfRule>
  </conditionalFormatting>
  <conditionalFormatting sqref="E21">
    <cfRule type="cellIs" dxfId="35" priority="14" stopIfTrue="1" operator="lessThan">
      <formula>0</formula>
    </cfRule>
  </conditionalFormatting>
  <conditionalFormatting sqref="F21">
    <cfRule type="cellIs" dxfId="34" priority="13" stopIfTrue="1" operator="lessThan">
      <formula>0</formula>
    </cfRule>
  </conditionalFormatting>
  <conditionalFormatting sqref="E29">
    <cfRule type="cellIs" dxfId="33" priority="11" stopIfTrue="1" operator="lessThan">
      <formula>0</formula>
    </cfRule>
  </conditionalFormatting>
  <conditionalFormatting sqref="F29">
    <cfRule type="cellIs" dxfId="32" priority="10" stopIfTrue="1" operator="lessThan">
      <formula>0</formula>
    </cfRule>
  </conditionalFormatting>
  <conditionalFormatting sqref="E30">
    <cfRule type="cellIs" dxfId="31" priority="8" stopIfTrue="1" operator="lessThan">
      <formula>0</formula>
    </cfRule>
  </conditionalFormatting>
  <conditionalFormatting sqref="F30">
    <cfRule type="cellIs" dxfId="30" priority="7" stopIfTrue="1" operator="lessThan">
      <formula>0</formula>
    </cfRule>
  </conditionalFormatting>
  <conditionalFormatting sqref="E31">
    <cfRule type="cellIs" dxfId="29" priority="5" stopIfTrue="1" operator="lessThan">
      <formula>0</formula>
    </cfRule>
  </conditionalFormatting>
  <conditionalFormatting sqref="F31">
    <cfRule type="cellIs" dxfId="28" priority="4" stopIfTrue="1" operator="lessThan">
      <formula>0</formula>
    </cfRule>
  </conditionalFormatting>
  <conditionalFormatting sqref="F32 I32">
    <cfRule type="cellIs" dxfId="27" priority="2" stopIfTrue="1" operator="lessThan">
      <formula>0</formula>
    </cfRule>
  </conditionalFormatting>
  <conditionalFormatting sqref="F33">
    <cfRule type="cellIs" dxfId="26" priority="1" stopIfTrue="1" operator="lessThan">
      <formula>0</formula>
    </cfRule>
  </conditionalFormatting>
  <printOptions horizontalCentered="1"/>
  <pageMargins left="0.62992125984251968" right="0.62992125984251968" top="0.59055118110236227" bottom="0.59055118110236227" header="0" footer="0"/>
  <pageSetup paperSize="9" scale="34" fitToHeight="4" orientation="portrait" r:id="rId1"/>
  <headerFooter>
    <oddFooter>&amp;C&amp;"Arial,Regular"&amp;10&amp;F&amp;R&amp;"Arial,Regular"&amp;10Page 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92"/>
  <sheetViews>
    <sheetView view="pageBreakPreview" topLeftCell="A24" zoomScale="82" zoomScaleNormal="70" workbookViewId="0">
      <selection activeCell="I73" sqref="I73"/>
    </sheetView>
  </sheetViews>
  <sheetFormatPr baseColWidth="10" defaultColWidth="16" defaultRowHeight="16"/>
  <cols>
    <col min="1" max="1" width="6.5" style="6" customWidth="1"/>
    <col min="2" max="2" width="13.6640625" style="6" customWidth="1"/>
    <col min="3" max="3" width="30.33203125" style="1" customWidth="1"/>
    <col min="4" max="4" width="24.6640625" style="1" customWidth="1"/>
    <col min="5" max="6" width="15.83203125" style="1" customWidth="1"/>
    <col min="7" max="7" width="34.1640625" style="1" customWidth="1"/>
    <col min="8" max="8" width="18.6640625" style="1" customWidth="1"/>
    <col min="9" max="9" width="31" style="7" customWidth="1"/>
    <col min="10" max="16384" width="16" style="1"/>
  </cols>
  <sheetData>
    <row r="1" spans="1:9" ht="75.75" customHeight="1">
      <c r="A1" s="238" t="s">
        <v>504</v>
      </c>
      <c r="B1" s="238"/>
      <c r="C1" s="239"/>
      <c r="D1" s="239"/>
      <c r="E1" s="239"/>
      <c r="F1" s="239"/>
      <c r="G1" s="239"/>
      <c r="H1" s="239"/>
      <c r="I1" s="100"/>
    </row>
    <row r="2" spans="1:9" ht="33" customHeight="1">
      <c r="A2" s="141" t="s">
        <v>237</v>
      </c>
      <c r="B2" s="224" t="s">
        <v>238</v>
      </c>
      <c r="C2" s="224"/>
      <c r="D2" s="141" t="s">
        <v>239</v>
      </c>
      <c r="E2" s="29" t="s">
        <v>240</v>
      </c>
      <c r="F2" s="30" t="s">
        <v>241</v>
      </c>
      <c r="G2" s="141" t="s">
        <v>242</v>
      </c>
      <c r="H2" s="141" t="s">
        <v>243</v>
      </c>
      <c r="I2" s="141"/>
    </row>
    <row r="3" spans="1:9" s="53" customFormat="1" ht="25" customHeight="1">
      <c r="A3" s="74"/>
      <c r="B3" s="225" t="s">
        <v>424</v>
      </c>
      <c r="C3" s="225"/>
      <c r="D3" s="102"/>
      <c r="E3" s="96"/>
      <c r="F3" s="96"/>
      <c r="G3" s="96"/>
      <c r="H3" s="103">
        <f>H4*17</f>
        <v>1606500</v>
      </c>
      <c r="I3" s="104"/>
    </row>
    <row r="4" spans="1:9" s="59" customFormat="1" ht="25" customHeight="1">
      <c r="A4" s="109">
        <v>1</v>
      </c>
      <c r="B4" s="226" t="s">
        <v>1</v>
      </c>
      <c r="C4" s="226"/>
      <c r="D4" s="106"/>
      <c r="E4" s="92"/>
      <c r="F4" s="92"/>
      <c r="G4" s="92"/>
      <c r="H4" s="107">
        <f>SUM(H5:H33)</f>
        <v>94500</v>
      </c>
      <c r="I4" s="107"/>
    </row>
    <row r="5" spans="1:9" s="59" customFormat="1" ht="25" customHeight="1">
      <c r="A5" s="109">
        <v>1.1000000000000001</v>
      </c>
      <c r="B5" s="226" t="s">
        <v>2</v>
      </c>
      <c r="C5" s="226"/>
      <c r="D5" s="106"/>
      <c r="E5" s="92"/>
      <c r="F5" s="92"/>
      <c r="G5" s="92"/>
      <c r="H5" s="107"/>
      <c r="I5" s="107"/>
    </row>
    <row r="6" spans="1:9" s="59" customFormat="1" ht="25" customHeight="1">
      <c r="A6" s="75" t="s">
        <v>135</v>
      </c>
      <c r="B6" s="237" t="s">
        <v>298</v>
      </c>
      <c r="C6" s="237"/>
      <c r="D6" s="142"/>
      <c r="E6" s="68" t="s">
        <v>8</v>
      </c>
      <c r="F6" s="8">
        <v>1</v>
      </c>
      <c r="G6" s="196">
        <v>8000</v>
      </c>
      <c r="H6" s="69">
        <f>F6*G6</f>
        <v>8000</v>
      </c>
      <c r="I6" s="178"/>
    </row>
    <row r="7" spans="1:9" s="59" customFormat="1" ht="25" customHeight="1">
      <c r="A7" s="75" t="s">
        <v>138</v>
      </c>
      <c r="B7" s="237" t="s">
        <v>177</v>
      </c>
      <c r="C7" s="237"/>
      <c r="D7" s="142"/>
      <c r="E7" s="68" t="s">
        <v>7</v>
      </c>
      <c r="F7" s="8">
        <v>10</v>
      </c>
      <c r="G7" s="196">
        <v>1000</v>
      </c>
      <c r="H7" s="69">
        <f t="shared" ref="H7:H31" si="0">F7*G7</f>
        <v>10000</v>
      </c>
      <c r="I7" s="178"/>
    </row>
    <row r="8" spans="1:9" s="59" customFormat="1" ht="25" customHeight="1">
      <c r="A8" s="75" t="s">
        <v>141</v>
      </c>
      <c r="B8" s="237" t="s">
        <v>297</v>
      </c>
      <c r="C8" s="237"/>
      <c r="D8" s="142"/>
      <c r="E8" s="68" t="s">
        <v>7</v>
      </c>
      <c r="F8" s="8">
        <v>4</v>
      </c>
      <c r="G8" s="196">
        <v>900</v>
      </c>
      <c r="H8" s="69">
        <f t="shared" si="0"/>
        <v>3600</v>
      </c>
      <c r="I8" s="178"/>
    </row>
    <row r="9" spans="1:9" s="59" customFormat="1" ht="25" customHeight="1">
      <c r="A9" s="75" t="s">
        <v>144</v>
      </c>
      <c r="B9" s="237" t="s">
        <v>178</v>
      </c>
      <c r="C9" s="237"/>
      <c r="D9" s="142"/>
      <c r="E9" s="68" t="s">
        <v>8</v>
      </c>
      <c r="F9" s="8">
        <v>1</v>
      </c>
      <c r="G9" s="196">
        <v>1000</v>
      </c>
      <c r="H9" s="69">
        <f t="shared" si="0"/>
        <v>1000</v>
      </c>
      <c r="I9" s="178"/>
    </row>
    <row r="10" spans="1:9" s="59" customFormat="1" ht="25" customHeight="1">
      <c r="A10" s="75" t="s">
        <v>147</v>
      </c>
      <c r="B10" s="216" t="s">
        <v>179</v>
      </c>
      <c r="C10" s="216"/>
      <c r="D10" s="142"/>
      <c r="E10" s="68" t="s">
        <v>7</v>
      </c>
      <c r="F10" s="8">
        <v>3</v>
      </c>
      <c r="G10" s="196">
        <v>450</v>
      </c>
      <c r="H10" s="69">
        <f t="shared" si="0"/>
        <v>1350</v>
      </c>
      <c r="I10" s="178"/>
    </row>
    <row r="11" spans="1:9" s="59" customFormat="1" ht="25" customHeight="1">
      <c r="A11" s="75" t="s">
        <v>150</v>
      </c>
      <c r="B11" s="216" t="s">
        <v>180</v>
      </c>
      <c r="C11" s="216"/>
      <c r="D11" s="142"/>
      <c r="E11" s="68" t="s">
        <v>8</v>
      </c>
      <c r="F11" s="8">
        <v>1</v>
      </c>
      <c r="G11" s="196">
        <v>3000</v>
      </c>
      <c r="H11" s="69">
        <f t="shared" si="0"/>
        <v>3000</v>
      </c>
      <c r="I11" s="178"/>
    </row>
    <row r="12" spans="1:9" s="59" customFormat="1" ht="25" customHeight="1">
      <c r="A12" s="75" t="s">
        <v>299</v>
      </c>
      <c r="B12" s="216" t="s">
        <v>376</v>
      </c>
      <c r="C12" s="216"/>
      <c r="D12" s="142"/>
      <c r="E12" s="68" t="s">
        <v>262</v>
      </c>
      <c r="F12" s="8">
        <v>1</v>
      </c>
      <c r="G12" s="196">
        <v>550</v>
      </c>
      <c r="H12" s="69">
        <f t="shared" si="0"/>
        <v>550</v>
      </c>
      <c r="I12" s="178"/>
    </row>
    <row r="13" spans="1:9" s="59" customFormat="1">
      <c r="A13" s="75" t="s">
        <v>302</v>
      </c>
      <c r="B13" s="216" t="s">
        <v>301</v>
      </c>
      <c r="C13" s="216"/>
      <c r="D13" s="142"/>
      <c r="E13" s="68" t="s">
        <v>262</v>
      </c>
      <c r="F13" s="8">
        <v>1</v>
      </c>
      <c r="G13" s="196">
        <v>800</v>
      </c>
      <c r="H13" s="69">
        <f t="shared" si="0"/>
        <v>800</v>
      </c>
      <c r="I13" s="178"/>
    </row>
    <row r="14" spans="1:9" s="59" customFormat="1" ht="25" customHeight="1">
      <c r="A14" s="75" t="s">
        <v>303</v>
      </c>
      <c r="B14" s="216" t="s">
        <v>19</v>
      </c>
      <c r="C14" s="216"/>
      <c r="D14" s="142"/>
      <c r="E14" s="68" t="s">
        <v>262</v>
      </c>
      <c r="F14" s="8">
        <v>1</v>
      </c>
      <c r="G14" s="196">
        <v>500</v>
      </c>
      <c r="H14" s="69">
        <f t="shared" si="0"/>
        <v>500</v>
      </c>
      <c r="I14" s="178"/>
    </row>
    <row r="15" spans="1:9" s="59" customFormat="1" ht="25" customHeight="1">
      <c r="A15" s="109">
        <v>1.2</v>
      </c>
      <c r="B15" s="215" t="s">
        <v>3</v>
      </c>
      <c r="C15" s="215"/>
      <c r="D15" s="106"/>
      <c r="E15" s="92"/>
      <c r="F15" s="92"/>
      <c r="G15" s="178"/>
      <c r="H15" s="69"/>
      <c r="I15" s="178"/>
    </row>
    <row r="16" spans="1:9" s="59" customFormat="1" ht="25" customHeight="1">
      <c r="A16" s="75" t="s">
        <v>154</v>
      </c>
      <c r="B16" s="237" t="s">
        <v>304</v>
      </c>
      <c r="C16" s="237"/>
      <c r="D16" s="142"/>
      <c r="E16" s="68" t="s">
        <v>8</v>
      </c>
      <c r="F16" s="8">
        <v>1</v>
      </c>
      <c r="G16" s="196">
        <v>1800</v>
      </c>
      <c r="H16" s="69">
        <f t="shared" si="0"/>
        <v>1800</v>
      </c>
      <c r="I16" s="178"/>
    </row>
    <row r="17" spans="1:9" s="59" customFormat="1" ht="25" customHeight="1">
      <c r="A17" s="75" t="s">
        <v>156</v>
      </c>
      <c r="B17" s="221" t="s">
        <v>16</v>
      </c>
      <c r="C17" s="221"/>
      <c r="D17" s="25" t="s">
        <v>155</v>
      </c>
      <c r="E17" s="68" t="s">
        <v>8</v>
      </c>
      <c r="F17" s="8">
        <v>32</v>
      </c>
      <c r="G17" s="196">
        <v>450</v>
      </c>
      <c r="H17" s="69">
        <f t="shared" si="0"/>
        <v>14400</v>
      </c>
      <c r="I17" s="178"/>
    </row>
    <row r="18" spans="1:9" s="59" customFormat="1" ht="25" customHeight="1">
      <c r="A18" s="75" t="s">
        <v>157</v>
      </c>
      <c r="B18" s="221" t="s">
        <v>160</v>
      </c>
      <c r="C18" s="221"/>
      <c r="D18" s="142"/>
      <c r="E18" s="68" t="s">
        <v>8</v>
      </c>
      <c r="F18" s="8">
        <v>1</v>
      </c>
      <c r="G18" s="196">
        <v>500</v>
      </c>
      <c r="H18" s="69">
        <f t="shared" si="0"/>
        <v>500</v>
      </c>
      <c r="I18" s="178"/>
    </row>
    <row r="19" spans="1:9" s="59" customFormat="1" ht="25" customHeight="1">
      <c r="A19" s="75" t="s">
        <v>158</v>
      </c>
      <c r="B19" s="221" t="s">
        <v>19</v>
      </c>
      <c r="C19" s="221"/>
      <c r="D19" s="106"/>
      <c r="E19" s="68" t="s">
        <v>8</v>
      </c>
      <c r="F19" s="8">
        <v>1</v>
      </c>
      <c r="G19" s="196">
        <v>500</v>
      </c>
      <c r="H19" s="69">
        <f t="shared" si="0"/>
        <v>500</v>
      </c>
      <c r="I19" s="178"/>
    </row>
    <row r="20" spans="1:9" s="59" customFormat="1" ht="25" customHeight="1">
      <c r="A20" s="75" t="s">
        <v>159</v>
      </c>
      <c r="B20" s="216" t="s">
        <v>6</v>
      </c>
      <c r="C20" s="216"/>
      <c r="D20" s="106"/>
      <c r="E20" s="68" t="s">
        <v>7</v>
      </c>
      <c r="F20" s="8">
        <v>4</v>
      </c>
      <c r="G20" s="196">
        <v>450</v>
      </c>
      <c r="H20" s="69">
        <f t="shared" si="0"/>
        <v>1800</v>
      </c>
      <c r="I20" s="178"/>
    </row>
    <row r="21" spans="1:9" s="59" customFormat="1">
      <c r="A21" s="75" t="s">
        <v>305</v>
      </c>
      <c r="B21" s="216" t="s">
        <v>377</v>
      </c>
      <c r="C21" s="216"/>
      <c r="D21" s="106"/>
      <c r="E21" s="68" t="s">
        <v>7</v>
      </c>
      <c r="F21" s="8">
        <v>1</v>
      </c>
      <c r="G21" s="196">
        <v>2000</v>
      </c>
      <c r="H21" s="69">
        <f t="shared" si="0"/>
        <v>2000</v>
      </c>
      <c r="I21" s="178"/>
    </row>
    <row r="22" spans="1:9" s="59" customFormat="1" ht="25" customHeight="1">
      <c r="A22" s="109">
        <v>1.3</v>
      </c>
      <c r="B22" s="215" t="s">
        <v>4</v>
      </c>
      <c r="C22" s="215"/>
      <c r="D22" s="106"/>
      <c r="E22" s="92"/>
      <c r="F22" s="92"/>
      <c r="G22" s="178"/>
      <c r="H22" s="69"/>
      <c r="I22" s="178"/>
    </row>
    <row r="23" spans="1:9" s="59" customFormat="1" ht="25" customHeight="1">
      <c r="A23" s="113" t="s">
        <v>165</v>
      </c>
      <c r="B23" s="216" t="s">
        <v>5</v>
      </c>
      <c r="C23" s="216"/>
      <c r="D23" s="142" t="s">
        <v>181</v>
      </c>
      <c r="E23" s="68" t="s">
        <v>188</v>
      </c>
      <c r="F23" s="8">
        <v>24</v>
      </c>
      <c r="G23" s="196">
        <v>1300</v>
      </c>
      <c r="H23" s="69">
        <f t="shared" si="0"/>
        <v>31200</v>
      </c>
      <c r="I23" s="178"/>
    </row>
    <row r="24" spans="1:9" s="59" customFormat="1" ht="25" customHeight="1">
      <c r="A24" s="113" t="s">
        <v>166</v>
      </c>
      <c r="B24" s="216" t="s">
        <v>21</v>
      </c>
      <c r="C24" s="216"/>
      <c r="D24" s="142"/>
      <c r="E24" s="68" t="s">
        <v>244</v>
      </c>
      <c r="F24" s="8">
        <v>1</v>
      </c>
      <c r="G24" s="196">
        <v>2400</v>
      </c>
      <c r="H24" s="69">
        <f t="shared" si="0"/>
        <v>2400</v>
      </c>
      <c r="I24" s="178"/>
    </row>
    <row r="25" spans="1:9" s="59" customFormat="1" ht="25" customHeight="1">
      <c r="A25" s="113" t="s">
        <v>167</v>
      </c>
      <c r="B25" s="216" t="s">
        <v>23</v>
      </c>
      <c r="C25" s="216"/>
      <c r="D25" s="142"/>
      <c r="E25" s="68" t="s">
        <v>244</v>
      </c>
      <c r="F25" s="8">
        <v>1</v>
      </c>
      <c r="G25" s="196">
        <v>500</v>
      </c>
      <c r="H25" s="69">
        <f t="shared" si="0"/>
        <v>500</v>
      </c>
      <c r="I25" s="178"/>
    </row>
    <row r="26" spans="1:9" s="59" customFormat="1" ht="25" customHeight="1">
      <c r="A26" s="113" t="s">
        <v>168</v>
      </c>
      <c r="B26" s="216" t="s">
        <v>306</v>
      </c>
      <c r="C26" s="216"/>
      <c r="D26" s="142" t="s">
        <v>0</v>
      </c>
      <c r="E26" s="68" t="s">
        <v>244</v>
      </c>
      <c r="F26" s="8">
        <v>2</v>
      </c>
      <c r="G26" s="196">
        <v>550</v>
      </c>
      <c r="H26" s="69">
        <f t="shared" si="0"/>
        <v>1100</v>
      </c>
      <c r="I26" s="178"/>
    </row>
    <row r="27" spans="1:9" s="59" customFormat="1" ht="24" customHeight="1">
      <c r="A27" s="113" t="s">
        <v>169</v>
      </c>
      <c r="B27" s="216" t="s">
        <v>215</v>
      </c>
      <c r="C27" s="216"/>
      <c r="D27" s="142" t="s">
        <v>182</v>
      </c>
      <c r="E27" s="68" t="s">
        <v>189</v>
      </c>
      <c r="F27" s="8">
        <v>1</v>
      </c>
      <c r="G27" s="196">
        <v>3000</v>
      </c>
      <c r="H27" s="69">
        <f t="shared" si="0"/>
        <v>3000</v>
      </c>
      <c r="I27" s="178"/>
    </row>
    <row r="28" spans="1:9" s="59" customFormat="1" ht="24" customHeight="1">
      <c r="A28" s="113" t="s">
        <v>170</v>
      </c>
      <c r="B28" s="216" t="s">
        <v>216</v>
      </c>
      <c r="C28" s="216"/>
      <c r="D28" s="142"/>
      <c r="E28" s="68" t="s">
        <v>189</v>
      </c>
      <c r="F28" s="8">
        <v>1</v>
      </c>
      <c r="G28" s="196">
        <v>600</v>
      </c>
      <c r="H28" s="69">
        <f t="shared" si="0"/>
        <v>600</v>
      </c>
      <c r="I28" s="178"/>
    </row>
    <row r="29" spans="1:9" s="59" customFormat="1">
      <c r="A29" s="113" t="s">
        <v>307</v>
      </c>
      <c r="B29" s="216" t="s">
        <v>308</v>
      </c>
      <c r="C29" s="216"/>
      <c r="D29" s="142"/>
      <c r="E29" s="68" t="s">
        <v>244</v>
      </c>
      <c r="F29" s="8">
        <v>1</v>
      </c>
      <c r="G29" s="196">
        <v>800</v>
      </c>
      <c r="H29" s="69">
        <f t="shared" si="0"/>
        <v>800</v>
      </c>
      <c r="I29" s="178"/>
    </row>
    <row r="30" spans="1:9" s="59" customFormat="1">
      <c r="A30" s="75" t="s">
        <v>310</v>
      </c>
      <c r="B30" s="216" t="s">
        <v>312</v>
      </c>
      <c r="C30" s="216"/>
      <c r="D30" s="142"/>
      <c r="E30" s="68" t="s">
        <v>262</v>
      </c>
      <c r="F30" s="8">
        <v>1</v>
      </c>
      <c r="G30" s="196">
        <v>600</v>
      </c>
      <c r="H30" s="69">
        <f t="shared" si="0"/>
        <v>600</v>
      </c>
      <c r="I30" s="178"/>
    </row>
    <row r="31" spans="1:9" s="59" customFormat="1" ht="25" customHeight="1">
      <c r="A31" s="75" t="s">
        <v>311</v>
      </c>
      <c r="B31" s="216" t="s">
        <v>19</v>
      </c>
      <c r="C31" s="216"/>
      <c r="D31" s="142"/>
      <c r="E31" s="68" t="s">
        <v>262</v>
      </c>
      <c r="F31" s="8">
        <v>1</v>
      </c>
      <c r="G31" s="196">
        <v>500</v>
      </c>
      <c r="H31" s="69">
        <f t="shared" si="0"/>
        <v>500</v>
      </c>
      <c r="I31" s="178"/>
    </row>
    <row r="32" spans="1:9" s="59" customFormat="1" ht="25" customHeight="1">
      <c r="A32" s="109">
        <v>1.4</v>
      </c>
      <c r="B32" s="215" t="s">
        <v>643</v>
      </c>
      <c r="C32" s="215"/>
      <c r="D32" s="111"/>
      <c r="E32" s="122"/>
      <c r="F32" s="112"/>
      <c r="G32" s="110"/>
      <c r="H32" s="110"/>
      <c r="I32" s="110"/>
    </row>
    <row r="33" spans="1:9" s="59" customFormat="1" ht="25" customHeight="1">
      <c r="A33" s="113" t="s">
        <v>646</v>
      </c>
      <c r="B33" s="216" t="s">
        <v>647</v>
      </c>
      <c r="C33" s="216"/>
      <c r="D33" s="111"/>
      <c r="E33" s="122" t="s">
        <v>228</v>
      </c>
      <c r="F33" s="58">
        <v>1</v>
      </c>
      <c r="G33" s="178">
        <v>4000</v>
      </c>
      <c r="H33" s="110">
        <f>F33*G33</f>
        <v>4000</v>
      </c>
      <c r="I33" s="178"/>
    </row>
    <row r="34" spans="1:9" s="34" customFormat="1" ht="25" customHeight="1">
      <c r="A34" s="114">
        <v>2</v>
      </c>
      <c r="B34" s="219" t="s">
        <v>212</v>
      </c>
      <c r="C34" s="219"/>
      <c r="D34" s="114"/>
      <c r="E34" s="115"/>
      <c r="F34" s="114"/>
      <c r="G34" s="123"/>
      <c r="H34" s="98">
        <f>SUM(H36:H52)</f>
        <v>984000</v>
      </c>
      <c r="I34" s="123"/>
    </row>
    <row r="35" spans="1:9" s="26" customFormat="1" ht="25" customHeight="1">
      <c r="A35" s="71"/>
      <c r="B35" s="70" t="s">
        <v>529</v>
      </c>
      <c r="C35" s="70"/>
      <c r="D35" s="71"/>
      <c r="E35" s="116"/>
      <c r="F35" s="71"/>
      <c r="G35" s="37"/>
      <c r="H35" s="72"/>
      <c r="I35" s="37"/>
    </row>
    <row r="36" spans="1:9" s="26" customFormat="1" ht="17">
      <c r="A36" s="64">
        <v>2.1</v>
      </c>
      <c r="B36" s="140" t="s">
        <v>505</v>
      </c>
      <c r="C36" s="94" t="s">
        <v>506</v>
      </c>
      <c r="D36" s="94" t="s">
        <v>204</v>
      </c>
      <c r="E36" s="78" t="s">
        <v>245</v>
      </c>
      <c r="F36" s="95">
        <v>2</v>
      </c>
      <c r="G36" s="195">
        <v>30000</v>
      </c>
      <c r="H36" s="5">
        <f>F36*G36</f>
        <v>60000</v>
      </c>
      <c r="I36" s="179"/>
    </row>
    <row r="37" spans="1:9" s="26" customFormat="1" ht="17">
      <c r="A37" s="64">
        <v>2.2000000000000002</v>
      </c>
      <c r="B37" s="140" t="s">
        <v>507</v>
      </c>
      <c r="C37" s="94" t="s">
        <v>473</v>
      </c>
      <c r="D37" s="94" t="s">
        <v>204</v>
      </c>
      <c r="E37" s="78" t="s">
        <v>245</v>
      </c>
      <c r="F37" s="95">
        <v>2</v>
      </c>
      <c r="G37" s="195">
        <v>30000</v>
      </c>
      <c r="H37" s="5">
        <f t="shared" ref="H37:H52" si="1">F37*G37</f>
        <v>60000</v>
      </c>
      <c r="I37" s="179"/>
    </row>
    <row r="38" spans="1:9" s="26" customFormat="1" ht="25" customHeight="1">
      <c r="A38" s="64">
        <v>2.2999999999999998</v>
      </c>
      <c r="B38" s="140" t="s">
        <v>508</v>
      </c>
      <c r="C38" s="94" t="s">
        <v>475</v>
      </c>
      <c r="D38" s="94" t="s">
        <v>204</v>
      </c>
      <c r="E38" s="78" t="s">
        <v>245</v>
      </c>
      <c r="F38" s="95">
        <v>2</v>
      </c>
      <c r="G38" s="195">
        <v>30000</v>
      </c>
      <c r="H38" s="5">
        <f t="shared" si="1"/>
        <v>60000</v>
      </c>
      <c r="I38" s="179"/>
    </row>
    <row r="39" spans="1:9" s="26" customFormat="1" ht="25" customHeight="1">
      <c r="A39" s="64">
        <v>2.4</v>
      </c>
      <c r="B39" s="140" t="s">
        <v>509</v>
      </c>
      <c r="C39" s="94" t="s">
        <v>479</v>
      </c>
      <c r="D39" s="94" t="s">
        <v>204</v>
      </c>
      <c r="E39" s="78" t="s">
        <v>245</v>
      </c>
      <c r="F39" s="95">
        <v>2</v>
      </c>
      <c r="G39" s="195">
        <v>30000</v>
      </c>
      <c r="H39" s="5">
        <f t="shared" si="1"/>
        <v>60000</v>
      </c>
      <c r="I39" s="179"/>
    </row>
    <row r="40" spans="1:9" s="26" customFormat="1" ht="25" customHeight="1">
      <c r="A40" s="64">
        <v>2.5</v>
      </c>
      <c r="B40" s="140" t="s">
        <v>510</v>
      </c>
      <c r="C40" s="94" t="s">
        <v>511</v>
      </c>
      <c r="D40" s="94" t="s">
        <v>204</v>
      </c>
      <c r="E40" s="78" t="s">
        <v>245</v>
      </c>
      <c r="F40" s="95">
        <v>2</v>
      </c>
      <c r="G40" s="195">
        <v>30000</v>
      </c>
      <c r="H40" s="5">
        <f t="shared" si="1"/>
        <v>60000</v>
      </c>
      <c r="I40" s="179"/>
    </row>
    <row r="41" spans="1:9" s="26" customFormat="1" ht="17">
      <c r="A41" s="64">
        <v>2.6</v>
      </c>
      <c r="B41" s="140" t="s">
        <v>512</v>
      </c>
      <c r="C41" s="94" t="s">
        <v>481</v>
      </c>
      <c r="D41" s="94" t="s">
        <v>204</v>
      </c>
      <c r="E41" s="78" t="s">
        <v>245</v>
      </c>
      <c r="F41" s="95">
        <v>2</v>
      </c>
      <c r="G41" s="195">
        <v>28000</v>
      </c>
      <c r="H41" s="5">
        <f t="shared" si="1"/>
        <v>56000</v>
      </c>
      <c r="I41" s="179"/>
    </row>
    <row r="42" spans="1:9" s="26" customFormat="1" ht="25" customHeight="1">
      <c r="A42" s="64">
        <v>2.7</v>
      </c>
      <c r="B42" s="140" t="s">
        <v>512</v>
      </c>
      <c r="C42" s="94" t="s">
        <v>513</v>
      </c>
      <c r="D42" s="94" t="s">
        <v>204</v>
      </c>
      <c r="E42" s="78" t="s">
        <v>245</v>
      </c>
      <c r="F42" s="95">
        <v>2</v>
      </c>
      <c r="G42" s="195">
        <v>28000</v>
      </c>
      <c r="H42" s="5">
        <f t="shared" si="1"/>
        <v>56000</v>
      </c>
      <c r="I42" s="179"/>
    </row>
    <row r="43" spans="1:9" s="26" customFormat="1" ht="25" customHeight="1">
      <c r="A43" s="64">
        <v>2.8</v>
      </c>
      <c r="B43" s="140" t="s">
        <v>514</v>
      </c>
      <c r="C43" s="94" t="s">
        <v>515</v>
      </c>
      <c r="D43" s="94" t="s">
        <v>204</v>
      </c>
      <c r="E43" s="78" t="s">
        <v>245</v>
      </c>
      <c r="F43" s="95">
        <v>2</v>
      </c>
      <c r="G43" s="195">
        <v>28000</v>
      </c>
      <c r="H43" s="5">
        <f t="shared" si="1"/>
        <v>56000</v>
      </c>
      <c r="I43" s="179"/>
    </row>
    <row r="44" spans="1:9" s="26" customFormat="1" ht="17">
      <c r="A44" s="133">
        <v>2.9</v>
      </c>
      <c r="B44" s="140" t="s">
        <v>516</v>
      </c>
      <c r="C44" s="94" t="s">
        <v>517</v>
      </c>
      <c r="D44" s="94" t="s">
        <v>204</v>
      </c>
      <c r="E44" s="78" t="s">
        <v>245</v>
      </c>
      <c r="F44" s="95">
        <v>2</v>
      </c>
      <c r="G44" s="195">
        <v>28000</v>
      </c>
      <c r="H44" s="5">
        <f t="shared" si="1"/>
        <v>56000</v>
      </c>
      <c r="I44" s="179"/>
    </row>
    <row r="45" spans="1:9" s="26" customFormat="1" ht="25" customHeight="1">
      <c r="A45" s="132">
        <v>2.1</v>
      </c>
      <c r="B45" s="140" t="s">
        <v>518</v>
      </c>
      <c r="C45" s="94" t="s">
        <v>519</v>
      </c>
      <c r="D45" s="94" t="s">
        <v>204</v>
      </c>
      <c r="E45" s="78" t="s">
        <v>245</v>
      </c>
      <c r="F45" s="95">
        <v>2</v>
      </c>
      <c r="G45" s="195">
        <v>28000</v>
      </c>
      <c r="H45" s="5">
        <f t="shared" si="1"/>
        <v>56000</v>
      </c>
      <c r="I45" s="179"/>
    </row>
    <row r="46" spans="1:9" s="26" customFormat="1" ht="25" customHeight="1">
      <c r="A46" s="132">
        <v>2.11</v>
      </c>
      <c r="B46" s="140" t="s">
        <v>520</v>
      </c>
      <c r="C46" s="94" t="s">
        <v>487</v>
      </c>
      <c r="D46" s="94" t="s">
        <v>204</v>
      </c>
      <c r="E46" s="78" t="s">
        <v>245</v>
      </c>
      <c r="F46" s="95">
        <v>2</v>
      </c>
      <c r="G46" s="195">
        <v>30000</v>
      </c>
      <c r="H46" s="5">
        <f t="shared" si="1"/>
        <v>60000</v>
      </c>
      <c r="I46" s="179"/>
    </row>
    <row r="47" spans="1:9" s="26" customFormat="1" ht="17">
      <c r="A47" s="132">
        <v>2.12</v>
      </c>
      <c r="B47" s="140" t="s">
        <v>521</v>
      </c>
      <c r="C47" s="94" t="s">
        <v>522</v>
      </c>
      <c r="D47" s="94" t="s">
        <v>204</v>
      </c>
      <c r="E47" s="78" t="s">
        <v>245</v>
      </c>
      <c r="F47" s="95">
        <v>2</v>
      </c>
      <c r="G47" s="197">
        <v>28000</v>
      </c>
      <c r="H47" s="5">
        <f t="shared" si="1"/>
        <v>56000</v>
      </c>
      <c r="I47" s="179"/>
    </row>
    <row r="48" spans="1:9" s="26" customFormat="1" ht="17">
      <c r="A48" s="132">
        <v>2.13</v>
      </c>
      <c r="B48" s="140" t="s">
        <v>523</v>
      </c>
      <c r="C48" s="94" t="s">
        <v>522</v>
      </c>
      <c r="D48" s="94" t="s">
        <v>204</v>
      </c>
      <c r="E48" s="78" t="s">
        <v>245</v>
      </c>
      <c r="F48" s="95">
        <v>2</v>
      </c>
      <c r="G48" s="195">
        <v>30000</v>
      </c>
      <c r="H48" s="5">
        <f t="shared" si="1"/>
        <v>60000</v>
      </c>
      <c r="I48" s="179"/>
    </row>
    <row r="49" spans="1:9" s="26" customFormat="1" ht="17">
      <c r="A49" s="132">
        <v>2.14</v>
      </c>
      <c r="B49" s="140" t="s">
        <v>524</v>
      </c>
      <c r="C49" s="94" t="s">
        <v>525</v>
      </c>
      <c r="D49" s="94" t="s">
        <v>204</v>
      </c>
      <c r="E49" s="78" t="s">
        <v>245</v>
      </c>
      <c r="F49" s="95">
        <v>2</v>
      </c>
      <c r="G49" s="197">
        <v>28000</v>
      </c>
      <c r="H49" s="5">
        <f t="shared" si="1"/>
        <v>56000</v>
      </c>
      <c r="I49" s="179"/>
    </row>
    <row r="50" spans="1:9" s="26" customFormat="1" ht="25" customHeight="1">
      <c r="A50" s="132">
        <v>2.15</v>
      </c>
      <c r="B50" s="140" t="s">
        <v>470</v>
      </c>
      <c r="C50" s="94" t="s">
        <v>526</v>
      </c>
      <c r="D50" s="94" t="s">
        <v>204</v>
      </c>
      <c r="E50" s="78" t="s">
        <v>245</v>
      </c>
      <c r="F50" s="95">
        <v>2</v>
      </c>
      <c r="G50" s="197">
        <v>28000</v>
      </c>
      <c r="H50" s="5">
        <f t="shared" si="1"/>
        <v>56000</v>
      </c>
      <c r="I50" s="179"/>
    </row>
    <row r="51" spans="1:9" s="26" customFormat="1" ht="25" customHeight="1">
      <c r="A51" s="132">
        <v>2.16</v>
      </c>
      <c r="B51" s="140" t="s">
        <v>527</v>
      </c>
      <c r="C51" s="94" t="s">
        <v>528</v>
      </c>
      <c r="D51" s="94" t="s">
        <v>204</v>
      </c>
      <c r="E51" s="78" t="s">
        <v>245</v>
      </c>
      <c r="F51" s="95">
        <v>2</v>
      </c>
      <c r="G51" s="195">
        <v>30000</v>
      </c>
      <c r="H51" s="5">
        <f t="shared" si="1"/>
        <v>60000</v>
      </c>
      <c r="I51" s="179"/>
    </row>
    <row r="52" spans="1:9" s="26" customFormat="1" ht="25" customHeight="1">
      <c r="A52" s="132">
        <v>2.17</v>
      </c>
      <c r="B52" s="140" t="s">
        <v>512</v>
      </c>
      <c r="C52" s="180" t="s">
        <v>479</v>
      </c>
      <c r="D52" s="94" t="s">
        <v>204</v>
      </c>
      <c r="E52" s="78" t="s">
        <v>245</v>
      </c>
      <c r="F52" s="95">
        <v>2</v>
      </c>
      <c r="G52" s="197">
        <v>28000</v>
      </c>
      <c r="H52" s="5">
        <f t="shared" si="1"/>
        <v>56000</v>
      </c>
      <c r="I52" s="179"/>
    </row>
    <row r="53" spans="1:9" s="34" customFormat="1" ht="48" customHeight="1">
      <c r="A53" s="114">
        <v>3</v>
      </c>
      <c r="B53" s="234" t="s">
        <v>284</v>
      </c>
      <c r="C53" s="235"/>
      <c r="D53" s="236"/>
      <c r="E53" s="115"/>
      <c r="F53" s="115"/>
      <c r="G53" s="115"/>
      <c r="H53" s="98">
        <f>SUM(H55:H71)</f>
        <v>3309900</v>
      </c>
      <c r="I53" s="115"/>
    </row>
    <row r="54" spans="1:9" s="26" customFormat="1" ht="25" customHeight="1">
      <c r="A54" s="71"/>
      <c r="B54" s="70" t="s">
        <v>530</v>
      </c>
      <c r="C54" s="70"/>
      <c r="D54" s="71"/>
      <c r="E54" s="116"/>
      <c r="F54" s="71"/>
      <c r="G54" s="116"/>
      <c r="H54" s="72"/>
      <c r="I54" s="116"/>
    </row>
    <row r="55" spans="1:9" s="26" customFormat="1" ht="25" customHeight="1">
      <c r="A55" s="64">
        <v>3.1</v>
      </c>
      <c r="B55" s="140" t="s">
        <v>505</v>
      </c>
      <c r="C55" s="94" t="s">
        <v>506</v>
      </c>
      <c r="D55" s="94"/>
      <c r="E55" s="78" t="s">
        <v>262</v>
      </c>
      <c r="F55" s="95">
        <v>1</v>
      </c>
      <c r="G55" s="179">
        <v>194700</v>
      </c>
      <c r="H55" s="5">
        <f t="shared" ref="H55:H71" si="2">F55*G55</f>
        <v>194700</v>
      </c>
      <c r="I55" s="179"/>
    </row>
    <row r="56" spans="1:9" s="26" customFormat="1" ht="25" customHeight="1">
      <c r="A56" s="64">
        <v>3.2</v>
      </c>
      <c r="B56" s="140" t="s">
        <v>507</v>
      </c>
      <c r="C56" s="94" t="s">
        <v>473</v>
      </c>
      <c r="D56" s="94"/>
      <c r="E56" s="78" t="s">
        <v>262</v>
      </c>
      <c r="F56" s="95">
        <v>1</v>
      </c>
      <c r="G56" s="179">
        <v>194700</v>
      </c>
      <c r="H56" s="5">
        <f t="shared" si="2"/>
        <v>194700</v>
      </c>
      <c r="I56" s="179"/>
    </row>
    <row r="57" spans="1:9" s="26" customFormat="1" ht="25" customHeight="1">
      <c r="A57" s="64">
        <v>3.3</v>
      </c>
      <c r="B57" s="140" t="s">
        <v>508</v>
      </c>
      <c r="C57" s="94" t="s">
        <v>475</v>
      </c>
      <c r="D57" s="94"/>
      <c r="E57" s="78" t="s">
        <v>262</v>
      </c>
      <c r="F57" s="95">
        <v>1</v>
      </c>
      <c r="G57" s="179">
        <v>194700</v>
      </c>
      <c r="H57" s="5">
        <f t="shared" si="2"/>
        <v>194700</v>
      </c>
      <c r="I57" s="179"/>
    </row>
    <row r="58" spans="1:9" s="26" customFormat="1" ht="25" customHeight="1">
      <c r="A58" s="64">
        <v>3.4</v>
      </c>
      <c r="B58" s="140" t="s">
        <v>509</v>
      </c>
      <c r="C58" s="94" t="s">
        <v>479</v>
      </c>
      <c r="D58" s="94"/>
      <c r="E58" s="78" t="s">
        <v>262</v>
      </c>
      <c r="F58" s="95">
        <v>1</v>
      </c>
      <c r="G58" s="179">
        <v>194700</v>
      </c>
      <c r="H58" s="5">
        <f t="shared" si="2"/>
        <v>194700</v>
      </c>
      <c r="I58" s="179"/>
    </row>
    <row r="59" spans="1:9" s="26" customFormat="1" ht="25" customHeight="1">
      <c r="A59" s="64">
        <v>3.5</v>
      </c>
      <c r="B59" s="140" t="s">
        <v>510</v>
      </c>
      <c r="C59" s="94" t="s">
        <v>511</v>
      </c>
      <c r="D59" s="94"/>
      <c r="E59" s="78" t="s">
        <v>262</v>
      </c>
      <c r="F59" s="95">
        <v>1</v>
      </c>
      <c r="G59" s="179">
        <v>194700</v>
      </c>
      <c r="H59" s="5">
        <f t="shared" si="2"/>
        <v>194700</v>
      </c>
      <c r="I59" s="179"/>
    </row>
    <row r="60" spans="1:9" s="26" customFormat="1" ht="25" customHeight="1">
      <c r="A60" s="64">
        <v>3.6</v>
      </c>
      <c r="B60" s="140" t="s">
        <v>512</v>
      </c>
      <c r="C60" s="94" t="s">
        <v>481</v>
      </c>
      <c r="D60" s="94"/>
      <c r="E60" s="78" t="s">
        <v>262</v>
      </c>
      <c r="F60" s="95">
        <v>1</v>
      </c>
      <c r="G60" s="179">
        <v>194700</v>
      </c>
      <c r="H60" s="5">
        <f t="shared" si="2"/>
        <v>194700</v>
      </c>
      <c r="I60" s="179"/>
    </row>
    <row r="61" spans="1:9" s="26" customFormat="1" ht="25" customHeight="1">
      <c r="A61" s="64">
        <v>3.7</v>
      </c>
      <c r="B61" s="140" t="s">
        <v>512</v>
      </c>
      <c r="C61" s="94" t="s">
        <v>513</v>
      </c>
      <c r="D61" s="94"/>
      <c r="E61" s="78" t="s">
        <v>262</v>
      </c>
      <c r="F61" s="95">
        <v>1</v>
      </c>
      <c r="G61" s="179">
        <v>194700</v>
      </c>
      <c r="H61" s="5">
        <f t="shared" si="2"/>
        <v>194700</v>
      </c>
      <c r="I61" s="179"/>
    </row>
    <row r="62" spans="1:9" s="26" customFormat="1" ht="25" customHeight="1">
      <c r="A62" s="64">
        <v>3.8</v>
      </c>
      <c r="B62" s="140" t="s">
        <v>514</v>
      </c>
      <c r="C62" s="94" t="s">
        <v>515</v>
      </c>
      <c r="D62" s="94"/>
      <c r="E62" s="78" t="s">
        <v>262</v>
      </c>
      <c r="F62" s="95">
        <v>1</v>
      </c>
      <c r="G62" s="179">
        <v>194700</v>
      </c>
      <c r="H62" s="5">
        <f t="shared" si="2"/>
        <v>194700</v>
      </c>
      <c r="I62" s="179"/>
    </row>
    <row r="63" spans="1:9" s="26" customFormat="1" ht="25" customHeight="1">
      <c r="A63" s="64">
        <v>3.9</v>
      </c>
      <c r="B63" s="140" t="s">
        <v>516</v>
      </c>
      <c r="C63" s="94" t="s">
        <v>517</v>
      </c>
      <c r="D63" s="94"/>
      <c r="E63" s="78" t="s">
        <v>262</v>
      </c>
      <c r="F63" s="95">
        <v>1</v>
      </c>
      <c r="G63" s="179">
        <v>194700</v>
      </c>
      <c r="H63" s="5">
        <f t="shared" si="2"/>
        <v>194700</v>
      </c>
      <c r="I63" s="179"/>
    </row>
    <row r="64" spans="1:9" s="26" customFormat="1" ht="25" customHeight="1">
      <c r="A64" s="132">
        <v>3.1</v>
      </c>
      <c r="B64" s="140" t="s">
        <v>518</v>
      </c>
      <c r="C64" s="94" t="s">
        <v>519</v>
      </c>
      <c r="D64" s="94"/>
      <c r="E64" s="78" t="s">
        <v>262</v>
      </c>
      <c r="F64" s="95">
        <v>1</v>
      </c>
      <c r="G64" s="179">
        <v>194700</v>
      </c>
      <c r="H64" s="5">
        <f t="shared" si="2"/>
        <v>194700</v>
      </c>
      <c r="I64" s="179"/>
    </row>
    <row r="65" spans="1:9" s="26" customFormat="1" ht="25" customHeight="1">
      <c r="A65" s="132">
        <v>3.11</v>
      </c>
      <c r="B65" s="140" t="s">
        <v>520</v>
      </c>
      <c r="C65" s="94" t="s">
        <v>487</v>
      </c>
      <c r="D65" s="94"/>
      <c r="E65" s="78" t="s">
        <v>262</v>
      </c>
      <c r="F65" s="95">
        <v>1</v>
      </c>
      <c r="G65" s="179">
        <v>194700</v>
      </c>
      <c r="H65" s="5">
        <f t="shared" si="2"/>
        <v>194700</v>
      </c>
      <c r="I65" s="179"/>
    </row>
    <row r="66" spans="1:9" s="26" customFormat="1" ht="25" customHeight="1">
      <c r="A66" s="132">
        <v>3.12</v>
      </c>
      <c r="B66" s="140" t="s">
        <v>521</v>
      </c>
      <c r="C66" s="94" t="s">
        <v>522</v>
      </c>
      <c r="D66" s="94"/>
      <c r="E66" s="78" t="s">
        <v>262</v>
      </c>
      <c r="F66" s="95">
        <v>1</v>
      </c>
      <c r="G66" s="179">
        <v>194700</v>
      </c>
      <c r="H66" s="5">
        <f t="shared" si="2"/>
        <v>194700</v>
      </c>
      <c r="I66" s="179"/>
    </row>
    <row r="67" spans="1:9" s="26" customFormat="1" ht="25" customHeight="1">
      <c r="A67" s="132">
        <v>3.13</v>
      </c>
      <c r="B67" s="140" t="s">
        <v>523</v>
      </c>
      <c r="C67" s="94" t="s">
        <v>522</v>
      </c>
      <c r="D67" s="94"/>
      <c r="E67" s="78" t="s">
        <v>262</v>
      </c>
      <c r="F67" s="95">
        <v>1</v>
      </c>
      <c r="G67" s="179">
        <v>194700</v>
      </c>
      <c r="H67" s="5">
        <f t="shared" si="2"/>
        <v>194700</v>
      </c>
      <c r="I67" s="179"/>
    </row>
    <row r="68" spans="1:9" s="26" customFormat="1" ht="25" customHeight="1">
      <c r="A68" s="132">
        <v>3.14</v>
      </c>
      <c r="B68" s="140" t="s">
        <v>524</v>
      </c>
      <c r="C68" s="94" t="s">
        <v>525</v>
      </c>
      <c r="D68" s="94"/>
      <c r="E68" s="78" t="s">
        <v>262</v>
      </c>
      <c r="F68" s="95">
        <v>1</v>
      </c>
      <c r="G68" s="179">
        <v>194700</v>
      </c>
      <c r="H68" s="5">
        <f>F68*G68</f>
        <v>194700</v>
      </c>
      <c r="I68" s="179"/>
    </row>
    <row r="69" spans="1:9" s="26" customFormat="1" ht="25" customHeight="1">
      <c r="A69" s="132">
        <v>3.15</v>
      </c>
      <c r="B69" s="140" t="s">
        <v>470</v>
      </c>
      <c r="C69" s="94" t="s">
        <v>526</v>
      </c>
      <c r="D69" s="94"/>
      <c r="E69" s="78" t="s">
        <v>262</v>
      </c>
      <c r="F69" s="95">
        <v>1</v>
      </c>
      <c r="G69" s="179">
        <v>194700</v>
      </c>
      <c r="H69" s="5">
        <f t="shared" si="2"/>
        <v>194700</v>
      </c>
      <c r="I69" s="179"/>
    </row>
    <row r="70" spans="1:9" s="26" customFormat="1" ht="25" customHeight="1">
      <c r="A70" s="132">
        <v>3.16</v>
      </c>
      <c r="B70" s="140" t="s">
        <v>527</v>
      </c>
      <c r="C70" s="94" t="s">
        <v>528</v>
      </c>
      <c r="D70" s="94"/>
      <c r="E70" s="78" t="s">
        <v>262</v>
      </c>
      <c r="F70" s="95">
        <v>1</v>
      </c>
      <c r="G70" s="179">
        <v>194700</v>
      </c>
      <c r="H70" s="5">
        <f t="shared" si="2"/>
        <v>194700</v>
      </c>
      <c r="I70" s="179"/>
    </row>
    <row r="71" spans="1:9" s="26" customFormat="1" ht="25" customHeight="1">
      <c r="A71" s="132">
        <v>3.17</v>
      </c>
      <c r="B71" s="140" t="s">
        <v>512</v>
      </c>
      <c r="C71" s="180" t="s">
        <v>665</v>
      </c>
      <c r="D71" s="94"/>
      <c r="E71" s="78" t="s">
        <v>262</v>
      </c>
      <c r="F71" s="95">
        <v>1</v>
      </c>
      <c r="G71" s="179">
        <v>194700</v>
      </c>
      <c r="H71" s="5">
        <f t="shared" si="2"/>
        <v>194700</v>
      </c>
      <c r="I71" s="179"/>
    </row>
    <row r="72" spans="1:9" s="34" customFormat="1" ht="25" customHeight="1">
      <c r="A72" s="114">
        <v>4</v>
      </c>
      <c r="B72" s="234" t="s">
        <v>213</v>
      </c>
      <c r="C72" s="236"/>
      <c r="D72" s="115"/>
      <c r="E72" s="115"/>
      <c r="F72" s="115"/>
      <c r="G72" s="115"/>
      <c r="H72" s="98">
        <f>SUM(H73)</f>
        <v>255000</v>
      </c>
      <c r="I72" s="115"/>
    </row>
    <row r="73" spans="1:9" ht="24" customHeight="1">
      <c r="A73" s="95">
        <v>4.0999999999999996</v>
      </c>
      <c r="B73" s="220" t="s">
        <v>217</v>
      </c>
      <c r="C73" s="220"/>
      <c r="D73" s="95"/>
      <c r="E73" s="66" t="s">
        <v>232</v>
      </c>
      <c r="F73" s="4">
        <v>17</v>
      </c>
      <c r="G73" s="179">
        <v>15000</v>
      </c>
      <c r="H73" s="5">
        <f>F73*G73</f>
        <v>255000</v>
      </c>
      <c r="I73" s="179"/>
    </row>
    <row r="74" spans="1:9" s="34" customFormat="1" ht="25" customHeight="1">
      <c r="A74" s="114">
        <v>5</v>
      </c>
      <c r="B74" s="219" t="s">
        <v>214</v>
      </c>
      <c r="C74" s="219"/>
      <c r="D74" s="115"/>
      <c r="E74" s="115"/>
      <c r="F74" s="115"/>
      <c r="G74" s="115"/>
      <c r="H74" s="98">
        <f>SUM(H75:H76)</f>
        <v>561000</v>
      </c>
      <c r="I74" s="115"/>
    </row>
    <row r="75" spans="1:9" ht="17">
      <c r="A75" s="95">
        <v>5.0999999999999996</v>
      </c>
      <c r="B75" s="220" t="s">
        <v>296</v>
      </c>
      <c r="C75" s="220"/>
      <c r="D75" s="117"/>
      <c r="E75" s="66" t="s">
        <v>232</v>
      </c>
      <c r="F75" s="4">
        <v>17</v>
      </c>
      <c r="G75" s="188">
        <v>30000</v>
      </c>
      <c r="H75" s="5">
        <f t="shared" ref="H75:H76" si="3">F75*G75</f>
        <v>510000</v>
      </c>
      <c r="I75" s="189" t="s">
        <v>664</v>
      </c>
    </row>
    <row r="76" spans="1:9" ht="17">
      <c r="A76" s="95">
        <v>5.2</v>
      </c>
      <c r="B76" s="220" t="s">
        <v>183</v>
      </c>
      <c r="C76" s="220"/>
      <c r="D76" s="117"/>
      <c r="E76" s="66" t="s">
        <v>232</v>
      </c>
      <c r="F76" s="4">
        <v>17</v>
      </c>
      <c r="G76" s="188">
        <v>3000</v>
      </c>
      <c r="H76" s="5">
        <f t="shared" si="3"/>
        <v>51000</v>
      </c>
      <c r="I76" s="189" t="s">
        <v>664</v>
      </c>
    </row>
    <row r="77" spans="1:9" s="34" customFormat="1" ht="25" customHeight="1">
      <c r="A77" s="114">
        <v>6</v>
      </c>
      <c r="B77" s="219" t="s">
        <v>648</v>
      </c>
      <c r="C77" s="219"/>
      <c r="D77" s="115"/>
      <c r="E77" s="115"/>
      <c r="F77" s="115"/>
      <c r="G77" s="123"/>
      <c r="H77" s="98">
        <f>SUM(H78:H85)</f>
        <v>63500</v>
      </c>
      <c r="I77" s="182"/>
    </row>
    <row r="78" spans="1:9" ht="17">
      <c r="A78" s="134">
        <v>6.1</v>
      </c>
      <c r="B78" s="183" t="s">
        <v>602</v>
      </c>
      <c r="C78" s="183"/>
      <c r="D78" s="183"/>
      <c r="E78" s="134"/>
      <c r="F78" s="134"/>
      <c r="G78" s="134"/>
      <c r="H78" s="183"/>
      <c r="I78" s="183"/>
    </row>
    <row r="79" spans="1:9" ht="17">
      <c r="A79" s="64" t="s">
        <v>603</v>
      </c>
      <c r="B79" s="212" t="s">
        <v>649</v>
      </c>
      <c r="C79" s="213"/>
      <c r="D79" s="94" t="s">
        <v>650</v>
      </c>
      <c r="E79" s="122" t="s">
        <v>651</v>
      </c>
      <c r="F79" s="117">
        <v>1</v>
      </c>
      <c r="G79" s="194">
        <v>40000</v>
      </c>
      <c r="H79" s="110">
        <f t="shared" ref="H79:H81" si="4">F79*G79</f>
        <v>40000</v>
      </c>
      <c r="I79" s="179"/>
    </row>
    <row r="80" spans="1:9" ht="17">
      <c r="A80" s="134">
        <v>6.2</v>
      </c>
      <c r="B80" s="183" t="s">
        <v>652</v>
      </c>
      <c r="C80" s="183"/>
      <c r="D80" s="183"/>
      <c r="E80" s="134"/>
      <c r="F80" s="134"/>
      <c r="G80" s="134"/>
      <c r="H80" s="183"/>
      <c r="I80" s="134"/>
    </row>
    <row r="81" spans="1:9" ht="17">
      <c r="A81" s="64" t="s">
        <v>653</v>
      </c>
      <c r="B81" s="212" t="s">
        <v>654</v>
      </c>
      <c r="C81" s="213"/>
      <c r="D81" s="94" t="s">
        <v>655</v>
      </c>
      <c r="E81" s="122" t="s">
        <v>245</v>
      </c>
      <c r="F81" s="117">
        <v>1</v>
      </c>
      <c r="G81" s="194">
        <v>16000</v>
      </c>
      <c r="H81" s="110">
        <f t="shared" si="4"/>
        <v>16000</v>
      </c>
      <c r="I81" s="179"/>
    </row>
    <row r="82" spans="1:9" ht="17">
      <c r="A82" s="134">
        <v>6.3</v>
      </c>
      <c r="B82" s="183" t="s">
        <v>656</v>
      </c>
      <c r="C82" s="183"/>
      <c r="D82" s="183"/>
      <c r="E82" s="134"/>
      <c r="F82" s="134"/>
      <c r="G82" s="134"/>
      <c r="H82" s="183"/>
      <c r="I82" s="134"/>
    </row>
    <row r="83" spans="1:9" ht="17">
      <c r="A83" s="64" t="s">
        <v>657</v>
      </c>
      <c r="B83" s="212" t="s">
        <v>658</v>
      </c>
      <c r="C83" s="213"/>
      <c r="D83" s="94" t="s">
        <v>659</v>
      </c>
      <c r="E83" s="122" t="s">
        <v>660</v>
      </c>
      <c r="F83" s="117">
        <v>1</v>
      </c>
      <c r="G83" s="194">
        <v>6000</v>
      </c>
      <c r="H83" s="110">
        <f t="shared" ref="H83" si="5">F83*G83</f>
        <v>6000</v>
      </c>
      <c r="I83" s="179"/>
    </row>
    <row r="84" spans="1:9" ht="17">
      <c r="A84" s="134">
        <v>6.4</v>
      </c>
      <c r="B84" s="183" t="s">
        <v>614</v>
      </c>
      <c r="C84" s="183"/>
      <c r="D84" s="183"/>
      <c r="E84" s="134"/>
      <c r="F84" s="134"/>
      <c r="G84" s="134"/>
      <c r="H84" s="183"/>
      <c r="I84" s="134"/>
    </row>
    <row r="85" spans="1:9" ht="17">
      <c r="A85" s="64" t="s">
        <v>615</v>
      </c>
      <c r="B85" s="212" t="s">
        <v>654</v>
      </c>
      <c r="C85" s="213"/>
      <c r="D85" s="94" t="s">
        <v>616</v>
      </c>
      <c r="E85" s="122" t="s">
        <v>262</v>
      </c>
      <c r="F85" s="117">
        <v>1</v>
      </c>
      <c r="G85" s="194">
        <v>1500</v>
      </c>
      <c r="H85" s="110">
        <f t="shared" ref="H85" si="6">F85*G85</f>
        <v>1500</v>
      </c>
      <c r="I85" s="179"/>
    </row>
    <row r="86" spans="1:9" ht="30" customHeight="1">
      <c r="A86" s="118">
        <v>1</v>
      </c>
      <c r="B86" s="231" t="s">
        <v>455</v>
      </c>
      <c r="C86" s="232"/>
      <c r="D86" s="232"/>
      <c r="E86" s="232"/>
      <c r="F86" s="232"/>
      <c r="G86" s="233"/>
      <c r="H86" s="120">
        <f>H3</f>
        <v>1606500</v>
      </c>
      <c r="I86" s="76"/>
    </row>
    <row r="87" spans="1:9" ht="30" customHeight="1">
      <c r="A87" s="118">
        <v>2</v>
      </c>
      <c r="B87" s="228" t="s">
        <v>247</v>
      </c>
      <c r="C87" s="229"/>
      <c r="D87" s="229"/>
      <c r="E87" s="229"/>
      <c r="F87" s="229"/>
      <c r="G87" s="230"/>
      <c r="H87" s="120">
        <f>H34</f>
        <v>984000</v>
      </c>
      <c r="I87" s="76"/>
    </row>
    <row r="88" spans="1:9" ht="30" customHeight="1">
      <c r="A88" s="118">
        <v>3</v>
      </c>
      <c r="B88" s="228" t="s">
        <v>248</v>
      </c>
      <c r="C88" s="229"/>
      <c r="D88" s="229"/>
      <c r="E88" s="229"/>
      <c r="F88" s="229"/>
      <c r="G88" s="230"/>
      <c r="H88" s="120">
        <f>H53</f>
        <v>3309900</v>
      </c>
      <c r="I88" s="76"/>
    </row>
    <row r="89" spans="1:9" ht="30" customHeight="1">
      <c r="A89" s="118">
        <v>4</v>
      </c>
      <c r="B89" s="231" t="s">
        <v>249</v>
      </c>
      <c r="C89" s="232"/>
      <c r="D89" s="232"/>
      <c r="E89" s="232"/>
      <c r="F89" s="232"/>
      <c r="G89" s="233"/>
      <c r="H89" s="120">
        <f>H72</f>
        <v>255000</v>
      </c>
      <c r="I89" s="76"/>
    </row>
    <row r="90" spans="1:9" ht="30" customHeight="1">
      <c r="A90" s="118">
        <v>5</v>
      </c>
      <c r="B90" s="231" t="s">
        <v>250</v>
      </c>
      <c r="C90" s="232"/>
      <c r="D90" s="232"/>
      <c r="E90" s="232"/>
      <c r="F90" s="232"/>
      <c r="G90" s="233"/>
      <c r="H90" s="120">
        <f>H74</f>
        <v>561000</v>
      </c>
      <c r="I90" s="76"/>
    </row>
    <row r="91" spans="1:9" ht="30" customHeight="1">
      <c r="A91" s="118">
        <v>6</v>
      </c>
      <c r="B91" s="214" t="s">
        <v>661</v>
      </c>
      <c r="C91" s="214"/>
      <c r="D91" s="214"/>
      <c r="E91" s="214"/>
      <c r="F91" s="214"/>
      <c r="G91" s="214"/>
      <c r="H91" s="120">
        <f>H77</f>
        <v>63500</v>
      </c>
      <c r="I91" s="119"/>
    </row>
    <row r="92" spans="1:9" ht="30" customHeight="1">
      <c r="A92" s="228" t="s">
        <v>503</v>
      </c>
      <c r="B92" s="229"/>
      <c r="C92" s="229"/>
      <c r="D92" s="229"/>
      <c r="E92" s="229"/>
      <c r="F92" s="229"/>
      <c r="G92" s="230"/>
      <c r="H92" s="120">
        <f>SUM(H86:H91)</f>
        <v>6779900</v>
      </c>
      <c r="I92" s="91"/>
    </row>
  </sheetData>
  <sheetProtection algorithmName="SHA-512" hashValue="Gt/vLbIbrQg2+SN+ZNW59vNqNpmXm5s5AIF0+4nx4BIztA6w53fuklGMnY0Rc+HaKFrx+jJMMnnIGyI+UBDR6g==" saltValue="9zNbRfAVOc7pnPH3BjBhCA==" spinCount="100000" sheet="1" objects="1" scenarios="1"/>
  <mergeCells count="52">
    <mergeCell ref="B13:C13"/>
    <mergeCell ref="B12:C12"/>
    <mergeCell ref="A1:H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4:C14"/>
    <mergeCell ref="B15:C15"/>
    <mergeCell ref="B16:C16"/>
    <mergeCell ref="B17:C17"/>
    <mergeCell ref="B29:C29"/>
    <mergeCell ref="B18:C18"/>
    <mergeCell ref="B19:C19"/>
    <mergeCell ref="B20:C20"/>
    <mergeCell ref="B73:C73"/>
    <mergeCell ref="B32:C32"/>
    <mergeCell ref="B33:C33"/>
    <mergeCell ref="B21:C21"/>
    <mergeCell ref="B22:C22"/>
    <mergeCell ref="B23:C23"/>
    <mergeCell ref="B24:C24"/>
    <mergeCell ref="B25:C25"/>
    <mergeCell ref="B26:C26"/>
    <mergeCell ref="B27:C27"/>
    <mergeCell ref="B28:C28"/>
    <mergeCell ref="B30:C30"/>
    <mergeCell ref="B31:C31"/>
    <mergeCell ref="B34:C34"/>
    <mergeCell ref="B53:D53"/>
    <mergeCell ref="B72:C72"/>
    <mergeCell ref="A92:G92"/>
    <mergeCell ref="B74:C74"/>
    <mergeCell ref="B75:C75"/>
    <mergeCell ref="B76:C76"/>
    <mergeCell ref="B86:G86"/>
    <mergeCell ref="B87:G87"/>
    <mergeCell ref="B88:G88"/>
    <mergeCell ref="B77:C77"/>
    <mergeCell ref="B79:C79"/>
    <mergeCell ref="B81:C81"/>
    <mergeCell ref="B83:C83"/>
    <mergeCell ref="B85:C85"/>
    <mergeCell ref="B91:G91"/>
    <mergeCell ref="B89:G89"/>
    <mergeCell ref="B90:G90"/>
  </mergeCells>
  <phoneticPr fontId="3" type="noConversion"/>
  <conditionalFormatting sqref="I3">
    <cfRule type="cellIs" dxfId="25" priority="35" stopIfTrue="1" operator="lessThan">
      <formula>0</formula>
    </cfRule>
  </conditionalFormatting>
  <conditionalFormatting sqref="E6:E11 E24:E28">
    <cfRule type="cellIs" dxfId="24" priority="32" stopIfTrue="1" operator="lessThan">
      <formula>0</formula>
    </cfRule>
  </conditionalFormatting>
  <conditionalFormatting sqref="E16:E18">
    <cfRule type="cellIs" dxfId="23" priority="31" stopIfTrue="1" operator="lessThan">
      <formula>0</formula>
    </cfRule>
  </conditionalFormatting>
  <conditionalFormatting sqref="E19:E20">
    <cfRule type="cellIs" dxfId="22" priority="30" stopIfTrue="1" operator="lessThan">
      <formula>0</formula>
    </cfRule>
  </conditionalFormatting>
  <conditionalFormatting sqref="F24:F27 F6:F11">
    <cfRule type="cellIs" dxfId="21" priority="29" stopIfTrue="1" operator="lessThan">
      <formula>0</formula>
    </cfRule>
  </conditionalFormatting>
  <conditionalFormatting sqref="F16:F18">
    <cfRule type="cellIs" dxfId="20" priority="28" stopIfTrue="1" operator="lessThan">
      <formula>0</formula>
    </cfRule>
  </conditionalFormatting>
  <conditionalFormatting sqref="F19:F20">
    <cfRule type="cellIs" dxfId="19" priority="27" stopIfTrue="1" operator="lessThan">
      <formula>0</formula>
    </cfRule>
  </conditionalFormatting>
  <conditionalFormatting sqref="F28">
    <cfRule type="cellIs" dxfId="18" priority="26" stopIfTrue="1" operator="lessThan">
      <formula>0</formula>
    </cfRule>
  </conditionalFormatting>
  <conditionalFormatting sqref="F23">
    <cfRule type="cellIs" dxfId="17" priority="25" stopIfTrue="1" operator="lessThan">
      <formula>0</formula>
    </cfRule>
  </conditionalFormatting>
  <conditionalFormatting sqref="E23">
    <cfRule type="cellIs" dxfId="16" priority="24" stopIfTrue="1" operator="lessThan">
      <formula>0</formula>
    </cfRule>
  </conditionalFormatting>
  <conditionalFormatting sqref="E12">
    <cfRule type="cellIs" dxfId="15" priority="22" stopIfTrue="1" operator="lessThan">
      <formula>0</formula>
    </cfRule>
  </conditionalFormatting>
  <conditionalFormatting sqref="F12">
    <cfRule type="cellIs" dxfId="14" priority="21" stopIfTrue="1" operator="lessThan">
      <formula>0</formula>
    </cfRule>
  </conditionalFormatting>
  <conditionalFormatting sqref="E13">
    <cfRule type="cellIs" dxfId="13" priority="19" stopIfTrue="1" operator="lessThan">
      <formula>0</formula>
    </cfRule>
  </conditionalFormatting>
  <conditionalFormatting sqref="F13">
    <cfRule type="cellIs" dxfId="12" priority="18" stopIfTrue="1" operator="lessThan">
      <formula>0</formula>
    </cfRule>
  </conditionalFormatting>
  <conditionalFormatting sqref="E14">
    <cfRule type="cellIs" dxfId="11" priority="16" stopIfTrue="1" operator="lessThan">
      <formula>0</formula>
    </cfRule>
  </conditionalFormatting>
  <conditionalFormatting sqref="F14">
    <cfRule type="cellIs" dxfId="10" priority="15" stopIfTrue="1" operator="lessThan">
      <formula>0</formula>
    </cfRule>
  </conditionalFormatting>
  <conditionalFormatting sqref="E21">
    <cfRule type="cellIs" dxfId="9" priority="14" stopIfTrue="1" operator="lessThan">
      <formula>0</formula>
    </cfRule>
  </conditionalFormatting>
  <conditionalFormatting sqref="F21">
    <cfRule type="cellIs" dxfId="8" priority="13" stopIfTrue="1" operator="lessThan">
      <formula>0</formula>
    </cfRule>
  </conditionalFormatting>
  <conditionalFormatting sqref="E29">
    <cfRule type="cellIs" dxfId="7" priority="11" stopIfTrue="1" operator="lessThan">
      <formula>0</formula>
    </cfRule>
  </conditionalFormatting>
  <conditionalFormatting sqref="F29">
    <cfRule type="cellIs" dxfId="6" priority="10" stopIfTrue="1" operator="lessThan">
      <formula>0</formula>
    </cfRule>
  </conditionalFormatting>
  <conditionalFormatting sqref="E30">
    <cfRule type="cellIs" dxfId="5" priority="8" stopIfTrue="1" operator="lessThan">
      <formula>0</formula>
    </cfRule>
  </conditionalFormatting>
  <conditionalFormatting sqref="F30">
    <cfRule type="cellIs" dxfId="4" priority="7" stopIfTrue="1" operator="lessThan">
      <formula>0</formula>
    </cfRule>
  </conditionalFormatting>
  <conditionalFormatting sqref="E31">
    <cfRule type="cellIs" dxfId="3" priority="5" stopIfTrue="1" operator="lessThan">
      <formula>0</formula>
    </cfRule>
  </conditionalFormatting>
  <conditionalFormatting sqref="F31">
    <cfRule type="cellIs" dxfId="2" priority="4" stopIfTrue="1" operator="lessThan">
      <formula>0</formula>
    </cfRule>
  </conditionalFormatting>
  <conditionalFormatting sqref="F32 I32">
    <cfRule type="cellIs" dxfId="1" priority="2" stopIfTrue="1" operator="lessThan">
      <formula>0</formula>
    </cfRule>
  </conditionalFormatting>
  <conditionalFormatting sqref="F33">
    <cfRule type="cellIs" dxfId="0" priority="1" stopIfTrue="1" operator="lessThan">
      <formula>0</formula>
    </cfRule>
  </conditionalFormatting>
  <pageMargins left="0.7" right="0.7" top="0.75" bottom="0.75" header="0.3" footer="0.3"/>
  <pageSetup scale="2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0"/>
  <sheetViews>
    <sheetView view="pageBreakPreview" topLeftCell="A18" zoomScale="81" zoomScaleNormal="90" zoomScaleSheetLayoutView="70" workbookViewId="0">
      <selection activeCell="J87" sqref="J87"/>
    </sheetView>
  </sheetViews>
  <sheetFormatPr baseColWidth="10" defaultColWidth="9" defaultRowHeight="16"/>
  <cols>
    <col min="1" max="1" width="9.1640625" style="9" bestFit="1" customWidth="1"/>
    <col min="2" max="2" width="15.5" style="9" customWidth="1"/>
    <col min="3" max="3" width="28.1640625" style="9" customWidth="1"/>
    <col min="4" max="4" width="27.33203125" style="9" customWidth="1"/>
    <col min="5" max="5" width="7" style="9" customWidth="1"/>
    <col min="6" max="6" width="5.6640625" style="9" customWidth="1"/>
    <col min="7" max="7" width="31.83203125" style="9" customWidth="1"/>
    <col min="8" max="8" width="24.1640625" style="9" customWidth="1"/>
    <col min="9" max="9" width="21" style="9" customWidth="1"/>
    <col min="10" max="10" width="31.33203125" style="9" customWidth="1"/>
    <col min="11" max="16384" width="9" style="9"/>
  </cols>
  <sheetData>
    <row r="1" spans="1:10" ht="79.5" customHeight="1">
      <c r="A1" s="210" t="s">
        <v>394</v>
      </c>
      <c r="B1" s="210"/>
      <c r="C1" s="210"/>
      <c r="D1" s="210"/>
      <c r="E1" s="210"/>
      <c r="F1" s="210"/>
      <c r="G1" s="210"/>
      <c r="H1" s="210"/>
      <c r="I1" s="77"/>
    </row>
    <row r="2" spans="1:10" ht="17">
      <c r="A2" s="89" t="s">
        <v>219</v>
      </c>
      <c r="B2" s="89" t="s">
        <v>28</v>
      </c>
      <c r="C2" s="89" t="s">
        <v>220</v>
      </c>
      <c r="D2" s="89" t="s">
        <v>29</v>
      </c>
      <c r="E2" s="89" t="s">
        <v>30</v>
      </c>
      <c r="F2" s="89" t="s">
        <v>125</v>
      </c>
      <c r="G2" s="89" t="s">
        <v>186</v>
      </c>
      <c r="H2" s="89" t="s">
        <v>130</v>
      </c>
      <c r="I2" s="89" t="s">
        <v>131</v>
      </c>
      <c r="J2" s="89" t="s">
        <v>373</v>
      </c>
    </row>
    <row r="3" spans="1:10">
      <c r="A3" s="10"/>
      <c r="B3" s="10"/>
      <c r="C3" s="10"/>
      <c r="D3" s="10"/>
      <c r="E3" s="10"/>
      <c r="F3" s="10"/>
      <c r="G3" s="10"/>
      <c r="H3" s="11"/>
      <c r="I3" s="11"/>
      <c r="J3" s="11"/>
    </row>
    <row r="4" spans="1:10" ht="17">
      <c r="A4" s="40"/>
      <c r="B4" s="12" t="s">
        <v>31</v>
      </c>
      <c r="C4" s="12"/>
      <c r="D4" s="12"/>
      <c r="E4" s="12"/>
      <c r="F4" s="13"/>
      <c r="G4" s="13"/>
      <c r="H4" s="13"/>
      <c r="I4" s="41"/>
      <c r="J4" s="41"/>
    </row>
    <row r="5" spans="1:10" ht="17">
      <c r="A5" s="15" t="s">
        <v>32</v>
      </c>
      <c r="B5" s="14" t="s">
        <v>33</v>
      </c>
      <c r="C5" s="15"/>
      <c r="D5" s="15"/>
      <c r="E5" s="15"/>
      <c r="F5" s="15"/>
      <c r="G5" s="15"/>
      <c r="H5" s="15"/>
      <c r="I5" s="42"/>
      <c r="J5" s="42"/>
    </row>
    <row r="6" spans="1:10" ht="17">
      <c r="A6" s="17">
        <v>1</v>
      </c>
      <c r="B6" s="16" t="s">
        <v>34</v>
      </c>
      <c r="C6" s="16" t="s">
        <v>35</v>
      </c>
      <c r="D6" s="16" t="s">
        <v>271</v>
      </c>
      <c r="E6" s="17" t="s">
        <v>9</v>
      </c>
      <c r="F6" s="18">
        <v>100</v>
      </c>
      <c r="G6" s="19" t="s">
        <v>206</v>
      </c>
      <c r="H6" s="172">
        <v>45</v>
      </c>
      <c r="I6" s="43">
        <f>F6*H6</f>
        <v>4500</v>
      </c>
      <c r="J6" s="172"/>
    </row>
    <row r="7" spans="1:10" ht="17">
      <c r="A7" s="17">
        <v>2</v>
      </c>
      <c r="B7" s="16" t="s">
        <v>36</v>
      </c>
      <c r="C7" s="16" t="s">
        <v>37</v>
      </c>
      <c r="D7" s="16" t="s">
        <v>38</v>
      </c>
      <c r="E7" s="17" t="s">
        <v>39</v>
      </c>
      <c r="F7" s="18">
        <v>100</v>
      </c>
      <c r="G7" s="20" t="s">
        <v>393</v>
      </c>
      <c r="H7" s="172">
        <v>140</v>
      </c>
      <c r="I7" s="43">
        <f>F7*H7</f>
        <v>14000</v>
      </c>
      <c r="J7" s="172"/>
    </row>
    <row r="8" spans="1:10" ht="17">
      <c r="A8" s="17">
        <v>3</v>
      </c>
      <c r="B8" s="16" t="s">
        <v>40</v>
      </c>
      <c r="C8" s="16" t="s">
        <v>41</v>
      </c>
      <c r="D8" s="16" t="s">
        <v>42</v>
      </c>
      <c r="E8" s="17" t="s">
        <v>39</v>
      </c>
      <c r="F8" s="18">
        <v>100</v>
      </c>
      <c r="G8" s="19" t="s">
        <v>207</v>
      </c>
      <c r="H8" s="172">
        <v>120</v>
      </c>
      <c r="I8" s="43">
        <f>F8*H8</f>
        <v>12000</v>
      </c>
      <c r="J8" s="172"/>
    </row>
    <row r="9" spans="1:10" ht="17">
      <c r="A9" s="17">
        <v>4</v>
      </c>
      <c r="B9" s="16" t="s">
        <v>43</v>
      </c>
      <c r="C9" s="16" t="s">
        <v>43</v>
      </c>
      <c r="D9" s="16" t="s">
        <v>44</v>
      </c>
      <c r="E9" s="17" t="s">
        <v>39</v>
      </c>
      <c r="F9" s="18">
        <v>100</v>
      </c>
      <c r="G9" s="19" t="s">
        <v>208</v>
      </c>
      <c r="H9" s="172">
        <v>140</v>
      </c>
      <c r="I9" s="43">
        <f>F9*H9</f>
        <v>14000</v>
      </c>
      <c r="J9" s="172"/>
    </row>
    <row r="10" spans="1:10" ht="17">
      <c r="A10" s="17">
        <v>5</v>
      </c>
      <c r="B10" s="16" t="s">
        <v>317</v>
      </c>
      <c r="C10" s="16"/>
      <c r="D10" s="16" t="s">
        <v>281</v>
      </c>
      <c r="E10" s="17" t="s">
        <v>39</v>
      </c>
      <c r="F10" s="18">
        <v>200</v>
      </c>
      <c r="G10" s="19" t="s">
        <v>208</v>
      </c>
      <c r="H10" s="172">
        <v>140</v>
      </c>
      <c r="I10" s="43">
        <f>F10*H10</f>
        <v>28000</v>
      </c>
      <c r="J10" s="172"/>
    </row>
    <row r="11" spans="1:10" ht="17">
      <c r="A11" s="17">
        <v>6</v>
      </c>
      <c r="B11" s="16" t="s">
        <v>45</v>
      </c>
      <c r="C11" s="16" t="s">
        <v>46</v>
      </c>
      <c r="D11" s="16" t="s">
        <v>47</v>
      </c>
      <c r="E11" s="17" t="s">
        <v>48</v>
      </c>
      <c r="F11" s="18">
        <v>40</v>
      </c>
      <c r="G11" s="19" t="s">
        <v>264</v>
      </c>
      <c r="H11" s="172">
        <v>230</v>
      </c>
      <c r="I11" s="43">
        <f t="shared" ref="I11:I12" si="0">F11*H11</f>
        <v>9200</v>
      </c>
      <c r="J11" s="172"/>
    </row>
    <row r="12" spans="1:10" ht="17">
      <c r="A12" s="17">
        <v>7</v>
      </c>
      <c r="B12" s="16" t="s">
        <v>49</v>
      </c>
      <c r="C12" s="16" t="s">
        <v>50</v>
      </c>
      <c r="D12" s="16"/>
      <c r="E12" s="17" t="s">
        <v>39</v>
      </c>
      <c r="F12" s="18">
        <v>60</v>
      </c>
      <c r="G12" s="19" t="s">
        <v>315</v>
      </c>
      <c r="H12" s="172">
        <v>200</v>
      </c>
      <c r="I12" s="43">
        <f t="shared" si="0"/>
        <v>12000</v>
      </c>
      <c r="J12" s="172"/>
    </row>
    <row r="13" spans="1:10" ht="17">
      <c r="A13" s="15" t="s">
        <v>52</v>
      </c>
      <c r="B13" s="14" t="s">
        <v>53</v>
      </c>
      <c r="C13" s="14"/>
      <c r="D13" s="14"/>
      <c r="E13" s="15"/>
      <c r="F13" s="15"/>
      <c r="G13" s="14"/>
      <c r="H13" s="134"/>
      <c r="I13" s="45"/>
      <c r="J13" s="134"/>
    </row>
    <row r="14" spans="1:10" ht="17">
      <c r="A14" s="22" t="s">
        <v>54</v>
      </c>
      <c r="B14" s="21" t="s">
        <v>55</v>
      </c>
      <c r="C14" s="21"/>
      <c r="D14" s="21"/>
      <c r="E14" s="22"/>
      <c r="F14" s="22"/>
      <c r="G14" s="21"/>
      <c r="H14" s="135"/>
      <c r="I14" s="46"/>
      <c r="J14" s="135"/>
    </row>
    <row r="15" spans="1:10" ht="17">
      <c r="A15" s="17">
        <v>1</v>
      </c>
      <c r="B15" s="16" t="s">
        <v>56</v>
      </c>
      <c r="C15" s="16" t="s">
        <v>57</v>
      </c>
      <c r="D15" s="16"/>
      <c r="E15" s="17" t="s">
        <v>51</v>
      </c>
      <c r="F15" s="17">
        <v>1</v>
      </c>
      <c r="G15" s="16" t="s">
        <v>203</v>
      </c>
      <c r="H15" s="172">
        <v>10000</v>
      </c>
      <c r="I15" s="44">
        <f>F15*H15</f>
        <v>10000</v>
      </c>
      <c r="J15" s="172"/>
    </row>
    <row r="16" spans="1:10" ht="17">
      <c r="A16" s="17">
        <v>2</v>
      </c>
      <c r="B16" s="16" t="s">
        <v>571</v>
      </c>
      <c r="C16" s="16" t="s">
        <v>572</v>
      </c>
      <c r="D16" s="16" t="s">
        <v>58</v>
      </c>
      <c r="E16" s="17" t="s">
        <v>39</v>
      </c>
      <c r="F16" s="18">
        <v>80</v>
      </c>
      <c r="G16" s="19" t="s">
        <v>316</v>
      </c>
      <c r="H16" s="172">
        <v>140</v>
      </c>
      <c r="I16" s="44">
        <f t="shared" ref="I16:I30" si="1">F16*H16</f>
        <v>11200</v>
      </c>
      <c r="J16" s="172"/>
    </row>
    <row r="17" spans="1:10" ht="17">
      <c r="A17" s="17">
        <v>3</v>
      </c>
      <c r="B17" s="16" t="s">
        <v>59</v>
      </c>
      <c r="C17" s="16" t="s">
        <v>60</v>
      </c>
      <c r="D17" s="16" t="s">
        <v>61</v>
      </c>
      <c r="E17" s="17" t="s">
        <v>39</v>
      </c>
      <c r="F17" s="18">
        <v>20</v>
      </c>
      <c r="G17" s="19" t="s">
        <v>344</v>
      </c>
      <c r="H17" s="172">
        <v>230</v>
      </c>
      <c r="I17" s="44">
        <f t="shared" si="1"/>
        <v>4600</v>
      </c>
      <c r="J17" s="172"/>
    </row>
    <row r="18" spans="1:10" ht="17">
      <c r="A18" s="17">
        <v>4</v>
      </c>
      <c r="B18" s="16" t="s">
        <v>62</v>
      </c>
      <c r="C18" s="16" t="s">
        <v>60</v>
      </c>
      <c r="D18" s="16" t="s">
        <v>191</v>
      </c>
      <c r="E18" s="17" t="s">
        <v>532</v>
      </c>
      <c r="F18" s="18">
        <v>20</v>
      </c>
      <c r="G18" s="19" t="s">
        <v>198</v>
      </c>
      <c r="H18" s="172">
        <v>280</v>
      </c>
      <c r="I18" s="44">
        <f t="shared" si="1"/>
        <v>5600</v>
      </c>
      <c r="J18" s="172"/>
    </row>
    <row r="19" spans="1:10" ht="17">
      <c r="A19" s="17">
        <v>5</v>
      </c>
      <c r="B19" s="16" t="s">
        <v>397</v>
      </c>
      <c r="C19" s="16" t="s">
        <v>400</v>
      </c>
      <c r="D19" s="16" t="s">
        <v>575</v>
      </c>
      <c r="E19" s="17" t="s">
        <v>398</v>
      </c>
      <c r="F19" s="18">
        <v>31</v>
      </c>
      <c r="G19" s="19" t="s">
        <v>198</v>
      </c>
      <c r="H19" s="172">
        <v>280</v>
      </c>
      <c r="I19" s="44">
        <f t="shared" si="1"/>
        <v>8680</v>
      </c>
      <c r="J19" s="172"/>
    </row>
    <row r="20" spans="1:10" ht="17">
      <c r="A20" s="17">
        <v>6</v>
      </c>
      <c r="B20" s="16" t="s">
        <v>63</v>
      </c>
      <c r="C20" s="16" t="s">
        <v>64</v>
      </c>
      <c r="D20" s="16" t="s">
        <v>218</v>
      </c>
      <c r="E20" s="17" t="s">
        <v>39</v>
      </c>
      <c r="F20" s="18">
        <v>57</v>
      </c>
      <c r="G20" s="19" t="s">
        <v>533</v>
      </c>
      <c r="H20" s="172">
        <v>300</v>
      </c>
      <c r="I20" s="44">
        <f t="shared" si="1"/>
        <v>17100</v>
      </c>
      <c r="J20" s="172"/>
    </row>
    <row r="21" spans="1:10" ht="17">
      <c r="A21" s="17">
        <v>7</v>
      </c>
      <c r="B21" s="16" t="s">
        <v>65</v>
      </c>
      <c r="C21" s="16" t="s">
        <v>534</v>
      </c>
      <c r="D21" s="16" t="s">
        <v>535</v>
      </c>
      <c r="E21" s="17" t="s">
        <v>39</v>
      </c>
      <c r="F21" s="18">
        <v>16</v>
      </c>
      <c r="G21" s="19" t="s">
        <v>208</v>
      </c>
      <c r="H21" s="172">
        <v>480</v>
      </c>
      <c r="I21" s="44">
        <f t="shared" ref="I21" si="2">F21*H21</f>
        <v>7680</v>
      </c>
      <c r="J21" s="172"/>
    </row>
    <row r="22" spans="1:10" ht="17">
      <c r="A22" s="17">
        <v>8</v>
      </c>
      <c r="B22" s="16" t="s">
        <v>66</v>
      </c>
      <c r="C22" s="16" t="s">
        <v>537</v>
      </c>
      <c r="D22" s="16" t="s">
        <v>251</v>
      </c>
      <c r="E22" s="17" t="s">
        <v>39</v>
      </c>
      <c r="F22" s="18">
        <v>15</v>
      </c>
      <c r="G22" s="19" t="s">
        <v>319</v>
      </c>
      <c r="H22" s="172">
        <v>280</v>
      </c>
      <c r="I22" s="44">
        <f t="shared" si="1"/>
        <v>4200</v>
      </c>
      <c r="J22" s="172"/>
    </row>
    <row r="23" spans="1:10" ht="17">
      <c r="A23" s="17">
        <v>9</v>
      </c>
      <c r="B23" s="16" t="s">
        <v>192</v>
      </c>
      <c r="C23" s="16" t="s">
        <v>536</v>
      </c>
      <c r="D23" s="16" t="s">
        <v>320</v>
      </c>
      <c r="E23" s="17" t="s">
        <v>39</v>
      </c>
      <c r="F23" s="18">
        <v>60</v>
      </c>
      <c r="G23" s="19" t="s">
        <v>343</v>
      </c>
      <c r="H23" s="172">
        <v>320</v>
      </c>
      <c r="I23" s="44">
        <f t="shared" si="1"/>
        <v>19200</v>
      </c>
      <c r="J23" s="172"/>
    </row>
    <row r="24" spans="1:10" ht="17">
      <c r="A24" s="17">
        <v>10</v>
      </c>
      <c r="B24" s="16" t="s">
        <v>341</v>
      </c>
      <c r="C24" s="16" t="s">
        <v>395</v>
      </c>
      <c r="D24" s="16" t="s">
        <v>342</v>
      </c>
      <c r="E24" s="17" t="s">
        <v>39</v>
      </c>
      <c r="F24" s="18">
        <v>11.5</v>
      </c>
      <c r="G24" s="19" t="s">
        <v>344</v>
      </c>
      <c r="H24" s="172">
        <v>320</v>
      </c>
      <c r="I24" s="44">
        <f t="shared" ref="I24:I26" si="3">F24*H24</f>
        <v>3680</v>
      </c>
      <c r="J24" s="172"/>
    </row>
    <row r="25" spans="1:10" ht="17">
      <c r="A25" s="17">
        <v>11</v>
      </c>
      <c r="B25" s="16" t="s">
        <v>540</v>
      </c>
      <c r="C25" s="16" t="s">
        <v>537</v>
      </c>
      <c r="D25" s="16" t="s">
        <v>544</v>
      </c>
      <c r="E25" s="17" t="s">
        <v>39</v>
      </c>
      <c r="F25" s="18">
        <v>30</v>
      </c>
      <c r="G25" s="19" t="s">
        <v>282</v>
      </c>
      <c r="H25" s="172">
        <v>600</v>
      </c>
      <c r="I25" s="44">
        <f t="shared" si="3"/>
        <v>18000</v>
      </c>
      <c r="J25" s="172"/>
    </row>
    <row r="26" spans="1:10" ht="17">
      <c r="A26" s="17">
        <v>12</v>
      </c>
      <c r="B26" s="16" t="s">
        <v>538</v>
      </c>
      <c r="C26" s="16" t="s">
        <v>539</v>
      </c>
      <c r="D26" s="16" t="s">
        <v>320</v>
      </c>
      <c r="E26" s="17" t="s">
        <v>39</v>
      </c>
      <c r="F26" s="18">
        <v>80</v>
      </c>
      <c r="G26" s="19" t="s">
        <v>198</v>
      </c>
      <c r="H26" s="172">
        <v>320</v>
      </c>
      <c r="I26" s="44">
        <f t="shared" si="3"/>
        <v>25600</v>
      </c>
      <c r="J26" s="172"/>
    </row>
    <row r="27" spans="1:10" ht="17">
      <c r="A27" s="17">
        <v>13</v>
      </c>
      <c r="B27" s="16" t="s">
        <v>541</v>
      </c>
      <c r="C27" s="16" t="s">
        <v>542</v>
      </c>
      <c r="D27" s="16" t="s">
        <v>543</v>
      </c>
      <c r="E27" s="17" t="s">
        <v>39</v>
      </c>
      <c r="F27" s="18">
        <v>20</v>
      </c>
      <c r="G27" s="19" t="s">
        <v>198</v>
      </c>
      <c r="H27" s="172">
        <v>800</v>
      </c>
      <c r="I27" s="44">
        <f t="shared" ref="I27" si="4">F27*H27</f>
        <v>16000</v>
      </c>
      <c r="J27" s="172"/>
    </row>
    <row r="28" spans="1:10" ht="17">
      <c r="A28" s="17">
        <v>14</v>
      </c>
      <c r="B28" s="16" t="s">
        <v>67</v>
      </c>
      <c r="C28" s="16" t="s">
        <v>132</v>
      </c>
      <c r="D28" s="16"/>
      <c r="E28" s="17" t="s">
        <v>51</v>
      </c>
      <c r="F28" s="18">
        <v>5</v>
      </c>
      <c r="G28" s="19" t="s">
        <v>321</v>
      </c>
      <c r="H28" s="172">
        <v>4000</v>
      </c>
      <c r="I28" s="44">
        <f t="shared" si="1"/>
        <v>20000</v>
      </c>
      <c r="J28" s="172"/>
    </row>
    <row r="29" spans="1:10" ht="17">
      <c r="A29" s="17">
        <v>15</v>
      </c>
      <c r="B29" s="16" t="s">
        <v>68</v>
      </c>
      <c r="C29" s="16" t="s">
        <v>133</v>
      </c>
      <c r="D29" s="16"/>
      <c r="E29" s="17" t="s">
        <v>51</v>
      </c>
      <c r="F29" s="18">
        <v>5</v>
      </c>
      <c r="G29" s="19" t="s">
        <v>319</v>
      </c>
      <c r="H29" s="172">
        <v>800</v>
      </c>
      <c r="I29" s="44">
        <f t="shared" si="1"/>
        <v>4000</v>
      </c>
      <c r="J29" s="172"/>
    </row>
    <row r="30" spans="1:10" ht="34">
      <c r="A30" s="17">
        <v>16</v>
      </c>
      <c r="B30" s="16" t="s">
        <v>69</v>
      </c>
      <c r="C30" s="16" t="s">
        <v>70</v>
      </c>
      <c r="D30" s="16"/>
      <c r="E30" s="17" t="s">
        <v>51</v>
      </c>
      <c r="F30" s="18">
        <v>5</v>
      </c>
      <c r="G30" s="19" t="s">
        <v>319</v>
      </c>
      <c r="H30" s="172">
        <v>300</v>
      </c>
      <c r="I30" s="44">
        <f t="shared" si="1"/>
        <v>1500</v>
      </c>
      <c r="J30" s="172"/>
    </row>
    <row r="31" spans="1:10" ht="17">
      <c r="A31" s="22" t="s">
        <v>71</v>
      </c>
      <c r="B31" s="21" t="s">
        <v>276</v>
      </c>
      <c r="C31" s="21"/>
      <c r="D31" s="21"/>
      <c r="E31" s="22"/>
      <c r="F31" s="22"/>
      <c r="G31" s="21"/>
      <c r="H31" s="136"/>
      <c r="I31" s="47"/>
      <c r="J31" s="136"/>
    </row>
    <row r="32" spans="1:10" ht="17">
      <c r="A32" s="17">
        <v>1</v>
      </c>
      <c r="B32" s="16" t="s">
        <v>324</v>
      </c>
      <c r="C32" s="16"/>
      <c r="D32" s="16" t="s">
        <v>338</v>
      </c>
      <c r="E32" s="93" t="s">
        <v>193</v>
      </c>
      <c r="F32" s="99">
        <v>1</v>
      </c>
      <c r="G32" s="19" t="s">
        <v>344</v>
      </c>
      <c r="H32" s="172">
        <v>18000</v>
      </c>
      <c r="I32" s="44">
        <f>F32*H32</f>
        <v>18000</v>
      </c>
      <c r="J32" s="172"/>
    </row>
    <row r="33" spans="1:10" ht="17">
      <c r="A33" s="17">
        <v>2</v>
      </c>
      <c r="B33" s="16" t="s">
        <v>274</v>
      </c>
      <c r="C33" s="16"/>
      <c r="D33" s="16" t="s">
        <v>275</v>
      </c>
      <c r="E33" s="93" t="s">
        <v>193</v>
      </c>
      <c r="F33" s="99">
        <v>1</v>
      </c>
      <c r="G33" s="19" t="s">
        <v>344</v>
      </c>
      <c r="H33" s="172">
        <v>3600</v>
      </c>
      <c r="I33" s="44">
        <f>F33*H33</f>
        <v>3600</v>
      </c>
      <c r="J33" s="172"/>
    </row>
    <row r="34" spans="1:10" ht="17">
      <c r="A34" s="17">
        <v>3</v>
      </c>
      <c r="B34" s="16" t="s">
        <v>323</v>
      </c>
      <c r="C34" s="16"/>
      <c r="D34" s="16"/>
      <c r="E34" s="93" t="s">
        <v>193</v>
      </c>
      <c r="F34" s="99">
        <v>1</v>
      </c>
      <c r="G34" s="19" t="s">
        <v>344</v>
      </c>
      <c r="H34" s="172">
        <v>3600</v>
      </c>
      <c r="I34" s="44">
        <f>F34*H34</f>
        <v>3600</v>
      </c>
      <c r="J34" s="172"/>
    </row>
    <row r="35" spans="1:10" ht="17">
      <c r="A35" s="17">
        <v>4</v>
      </c>
      <c r="B35" s="16" t="s">
        <v>277</v>
      </c>
      <c r="C35" s="16"/>
      <c r="D35" s="16"/>
      <c r="E35" s="93" t="s">
        <v>193</v>
      </c>
      <c r="F35" s="99">
        <v>1</v>
      </c>
      <c r="G35" s="19" t="s">
        <v>344</v>
      </c>
      <c r="H35" s="172">
        <v>200</v>
      </c>
      <c r="I35" s="44">
        <f>F35*H35</f>
        <v>200</v>
      </c>
      <c r="J35" s="172"/>
    </row>
    <row r="36" spans="1:10" ht="17">
      <c r="A36" s="22" t="s">
        <v>334</v>
      </c>
      <c r="B36" s="21" t="s">
        <v>336</v>
      </c>
      <c r="C36" s="21"/>
      <c r="D36" s="21"/>
      <c r="E36" s="22"/>
      <c r="F36" s="22"/>
      <c r="G36" s="21"/>
      <c r="H36" s="136"/>
      <c r="I36" s="47"/>
      <c r="J36" s="136"/>
    </row>
    <row r="37" spans="1:10" ht="33" customHeight="1">
      <c r="A37" s="17">
        <v>1</v>
      </c>
      <c r="B37" s="16" t="s">
        <v>337</v>
      </c>
      <c r="C37" s="16"/>
      <c r="D37" s="16" t="s">
        <v>322</v>
      </c>
      <c r="E37" s="93" t="s">
        <v>193</v>
      </c>
      <c r="F37" s="99">
        <v>1</v>
      </c>
      <c r="G37" s="19" t="s">
        <v>344</v>
      </c>
      <c r="H37" s="172">
        <v>18000</v>
      </c>
      <c r="I37" s="44">
        <f>F37*H37</f>
        <v>18000</v>
      </c>
      <c r="J37" s="172"/>
    </row>
    <row r="38" spans="1:10" ht="17">
      <c r="A38" s="17">
        <v>2</v>
      </c>
      <c r="B38" s="16" t="s">
        <v>339</v>
      </c>
      <c r="C38" s="16"/>
      <c r="D38" s="16"/>
      <c r="E38" s="93" t="s">
        <v>193</v>
      </c>
      <c r="F38" s="99">
        <v>1</v>
      </c>
      <c r="G38" s="19" t="s">
        <v>344</v>
      </c>
      <c r="H38" s="172">
        <v>4500</v>
      </c>
      <c r="I38" s="44">
        <f>F38*H38</f>
        <v>4500</v>
      </c>
      <c r="J38" s="172"/>
    </row>
    <row r="39" spans="1:10" ht="17">
      <c r="A39" s="17">
        <v>3</v>
      </c>
      <c r="B39" s="16" t="s">
        <v>340</v>
      </c>
      <c r="C39" s="16"/>
      <c r="D39" s="16"/>
      <c r="E39" s="93" t="s">
        <v>193</v>
      </c>
      <c r="F39" s="99">
        <v>1</v>
      </c>
      <c r="G39" s="19" t="s">
        <v>545</v>
      </c>
      <c r="H39" s="172">
        <v>3000</v>
      </c>
      <c r="I39" s="44">
        <f>F39*H39</f>
        <v>3000</v>
      </c>
      <c r="J39" s="172"/>
    </row>
    <row r="40" spans="1:10" ht="17">
      <c r="A40" s="22" t="s">
        <v>335</v>
      </c>
      <c r="B40" s="21" t="s">
        <v>72</v>
      </c>
      <c r="C40" s="21"/>
      <c r="D40" s="21"/>
      <c r="E40" s="22"/>
      <c r="F40" s="22"/>
      <c r="G40" s="21"/>
      <c r="H40" s="136"/>
      <c r="I40" s="47"/>
      <c r="J40" s="136"/>
    </row>
    <row r="41" spans="1:10" ht="17">
      <c r="A41" s="17">
        <v>1</v>
      </c>
      <c r="B41" s="16" t="s">
        <v>73</v>
      </c>
      <c r="C41" s="16" t="s">
        <v>74</v>
      </c>
      <c r="D41" s="16"/>
      <c r="E41" s="17" t="s">
        <v>39</v>
      </c>
      <c r="F41" s="17">
        <v>240</v>
      </c>
      <c r="G41" s="20" t="s">
        <v>126</v>
      </c>
      <c r="H41" s="172">
        <v>30</v>
      </c>
      <c r="I41" s="44">
        <f>F41*H41</f>
        <v>7200</v>
      </c>
      <c r="J41" s="172"/>
    </row>
    <row r="42" spans="1:10" ht="17">
      <c r="A42" s="17">
        <v>2</v>
      </c>
      <c r="B42" s="16" t="s">
        <v>75</v>
      </c>
      <c r="C42" s="16" t="s">
        <v>76</v>
      </c>
      <c r="D42" s="16" t="s">
        <v>194</v>
      </c>
      <c r="E42" s="17" t="s">
        <v>39</v>
      </c>
      <c r="F42" s="17">
        <v>80</v>
      </c>
      <c r="G42" s="20" t="s">
        <v>325</v>
      </c>
      <c r="H42" s="172">
        <v>290</v>
      </c>
      <c r="I42" s="44">
        <f>F42*H42</f>
        <v>23200</v>
      </c>
      <c r="J42" s="172"/>
    </row>
    <row r="43" spans="1:10" ht="17">
      <c r="A43" s="17">
        <v>3</v>
      </c>
      <c r="B43" s="16" t="s">
        <v>77</v>
      </c>
      <c r="C43" s="16" t="s">
        <v>252</v>
      </c>
      <c r="D43" s="16"/>
      <c r="E43" s="93" t="s">
        <v>39</v>
      </c>
      <c r="F43" s="99">
        <v>84</v>
      </c>
      <c r="G43" s="20" t="s">
        <v>279</v>
      </c>
      <c r="H43" s="172">
        <v>320</v>
      </c>
      <c r="I43" s="44">
        <f t="shared" ref="I43:I46" si="5">F43*H43</f>
        <v>26880</v>
      </c>
      <c r="J43" s="172"/>
    </row>
    <row r="44" spans="1:10" ht="17">
      <c r="A44" s="17">
        <v>4</v>
      </c>
      <c r="B44" s="16" t="s">
        <v>77</v>
      </c>
      <c r="C44" s="16" t="s">
        <v>278</v>
      </c>
      <c r="D44" s="16" t="s">
        <v>280</v>
      </c>
      <c r="E44" s="93" t="s">
        <v>39</v>
      </c>
      <c r="F44" s="99">
        <v>24</v>
      </c>
      <c r="G44" s="19" t="s">
        <v>201</v>
      </c>
      <c r="H44" s="172">
        <v>450</v>
      </c>
      <c r="I44" s="44">
        <f t="shared" si="5"/>
        <v>10800</v>
      </c>
      <c r="J44" s="172"/>
    </row>
    <row r="45" spans="1:10" ht="34">
      <c r="A45" s="17">
        <v>5</v>
      </c>
      <c r="B45" s="16" t="s">
        <v>210</v>
      </c>
      <c r="C45" s="16" t="s">
        <v>253</v>
      </c>
      <c r="D45" s="16" t="s">
        <v>195</v>
      </c>
      <c r="E45" s="93" t="s">
        <v>196</v>
      </c>
      <c r="F45" s="99">
        <v>7</v>
      </c>
      <c r="G45" s="19" t="s">
        <v>344</v>
      </c>
      <c r="H45" s="172">
        <v>3200</v>
      </c>
      <c r="I45" s="44">
        <f t="shared" si="5"/>
        <v>22400</v>
      </c>
      <c r="J45" s="172"/>
    </row>
    <row r="46" spans="1:10" ht="17">
      <c r="A46" s="17">
        <v>6</v>
      </c>
      <c r="B46" s="16" t="s">
        <v>255</v>
      </c>
      <c r="C46" s="16" t="s">
        <v>327</v>
      </c>
      <c r="D46" s="16"/>
      <c r="E46" s="93" t="s">
        <v>39</v>
      </c>
      <c r="F46" s="99">
        <v>25</v>
      </c>
      <c r="G46" s="19" t="s">
        <v>326</v>
      </c>
      <c r="H46" s="172">
        <v>220</v>
      </c>
      <c r="I46" s="44">
        <f t="shared" si="5"/>
        <v>5500</v>
      </c>
      <c r="J46" s="172"/>
    </row>
    <row r="47" spans="1:10" ht="17">
      <c r="A47" s="17">
        <v>7</v>
      </c>
      <c r="B47" s="16" t="s">
        <v>254</v>
      </c>
      <c r="C47" s="16" t="s">
        <v>253</v>
      </c>
      <c r="D47" s="16" t="s">
        <v>78</v>
      </c>
      <c r="E47" s="93" t="s">
        <v>51</v>
      </c>
      <c r="F47" s="99">
        <v>3</v>
      </c>
      <c r="G47" s="20" t="s">
        <v>318</v>
      </c>
      <c r="H47" s="172">
        <v>3000</v>
      </c>
      <c r="I47" s="44">
        <f>F47*H47</f>
        <v>9000</v>
      </c>
      <c r="J47" s="172"/>
    </row>
    <row r="48" spans="1:10" ht="17">
      <c r="A48" s="15" t="s">
        <v>79</v>
      </c>
      <c r="B48" s="14" t="s">
        <v>329</v>
      </c>
      <c r="C48" s="14"/>
      <c r="D48" s="14"/>
      <c r="E48" s="15"/>
      <c r="F48" s="15"/>
      <c r="G48" s="14"/>
      <c r="H48" s="134"/>
      <c r="I48" s="45"/>
      <c r="J48" s="134"/>
    </row>
    <row r="49" spans="1:10" ht="17">
      <c r="A49" s="17">
        <v>1</v>
      </c>
      <c r="B49" s="16" t="s">
        <v>330</v>
      </c>
      <c r="C49" s="16" t="s">
        <v>261</v>
      </c>
      <c r="D49" s="16" t="s">
        <v>197</v>
      </c>
      <c r="E49" s="17" t="s">
        <v>39</v>
      </c>
      <c r="F49" s="17">
        <v>35</v>
      </c>
      <c r="G49" s="20" t="s">
        <v>328</v>
      </c>
      <c r="H49" s="172">
        <v>280</v>
      </c>
      <c r="I49" s="44">
        <f>F49*H49</f>
        <v>9800</v>
      </c>
      <c r="J49" s="172"/>
    </row>
    <row r="50" spans="1:10" ht="24" customHeight="1">
      <c r="A50" s="17">
        <v>2</v>
      </c>
      <c r="B50" s="16" t="s">
        <v>331</v>
      </c>
      <c r="C50" s="16" t="s">
        <v>256</v>
      </c>
      <c r="D50" s="16" t="s">
        <v>197</v>
      </c>
      <c r="E50" s="17" t="s">
        <v>39</v>
      </c>
      <c r="F50" s="17">
        <v>35</v>
      </c>
      <c r="G50" s="20" t="s">
        <v>208</v>
      </c>
      <c r="H50" s="172">
        <v>280</v>
      </c>
      <c r="I50" s="44">
        <f>F50*H50</f>
        <v>9800</v>
      </c>
      <c r="J50" s="172"/>
    </row>
    <row r="51" spans="1:10" ht="17">
      <c r="A51" s="17">
        <v>3</v>
      </c>
      <c r="B51" s="16" t="s">
        <v>332</v>
      </c>
      <c r="C51" s="16" t="s">
        <v>257</v>
      </c>
      <c r="D51" s="16"/>
      <c r="E51" s="17" t="s">
        <v>196</v>
      </c>
      <c r="F51" s="17">
        <v>2</v>
      </c>
      <c r="G51" s="20" t="s">
        <v>198</v>
      </c>
      <c r="H51" s="172">
        <v>2000</v>
      </c>
      <c r="I51" s="44">
        <f>F51*H51</f>
        <v>4000</v>
      </c>
      <c r="J51" s="172"/>
    </row>
    <row r="52" spans="1:10" ht="17">
      <c r="A52" s="15" t="s">
        <v>80</v>
      </c>
      <c r="B52" s="14" t="s">
        <v>81</v>
      </c>
      <c r="C52" s="14"/>
      <c r="D52" s="14"/>
      <c r="E52" s="15"/>
      <c r="F52" s="15"/>
      <c r="G52" s="14"/>
      <c r="H52" s="134"/>
      <c r="I52" s="45"/>
      <c r="J52" s="134"/>
    </row>
    <row r="53" spans="1:10" ht="17">
      <c r="A53" s="17">
        <v>1</v>
      </c>
      <c r="B53" s="16" t="s">
        <v>82</v>
      </c>
      <c r="C53" s="16" t="s">
        <v>83</v>
      </c>
      <c r="D53" s="16" t="s">
        <v>84</v>
      </c>
      <c r="E53" s="17" t="s">
        <v>85</v>
      </c>
      <c r="F53" s="17">
        <v>10</v>
      </c>
      <c r="G53" s="20" t="s">
        <v>258</v>
      </c>
      <c r="H53" s="172">
        <v>800</v>
      </c>
      <c r="I53" s="44">
        <f>F53*H53</f>
        <v>8000</v>
      </c>
      <c r="J53" s="172"/>
    </row>
    <row r="54" spans="1:10" ht="22.5" customHeight="1">
      <c r="A54" s="17">
        <v>2</v>
      </c>
      <c r="B54" s="16" t="s">
        <v>86</v>
      </c>
      <c r="C54" s="16"/>
      <c r="D54" s="16"/>
      <c r="E54" s="17" t="s">
        <v>85</v>
      </c>
      <c r="F54" s="17">
        <v>10</v>
      </c>
      <c r="G54" s="20" t="s">
        <v>258</v>
      </c>
      <c r="H54" s="172">
        <v>500</v>
      </c>
      <c r="I54" s="44">
        <f>F54*H54</f>
        <v>5000</v>
      </c>
      <c r="J54" s="172"/>
    </row>
    <row r="55" spans="1:10" ht="17">
      <c r="A55" s="17">
        <v>3</v>
      </c>
      <c r="B55" s="16" t="s">
        <v>87</v>
      </c>
      <c r="C55" s="16" t="s">
        <v>88</v>
      </c>
      <c r="D55" s="16"/>
      <c r="E55" s="17" t="s">
        <v>85</v>
      </c>
      <c r="F55" s="17">
        <v>10</v>
      </c>
      <c r="G55" s="20" t="s">
        <v>258</v>
      </c>
      <c r="H55" s="172">
        <v>800</v>
      </c>
      <c r="I55" s="44">
        <f>F55*H55</f>
        <v>8000</v>
      </c>
      <c r="J55" s="172"/>
    </row>
    <row r="56" spans="1:10" ht="17">
      <c r="A56" s="15" t="s">
        <v>361</v>
      </c>
      <c r="B56" s="14" t="s">
        <v>89</v>
      </c>
      <c r="C56" s="14"/>
      <c r="D56" s="14"/>
      <c r="E56" s="15"/>
      <c r="F56" s="15"/>
      <c r="G56" s="14"/>
      <c r="H56" s="134"/>
      <c r="I56" s="45"/>
      <c r="J56" s="134"/>
    </row>
    <row r="57" spans="1:10" ht="17">
      <c r="A57" s="17">
        <v>1</v>
      </c>
      <c r="B57" s="16" t="s">
        <v>90</v>
      </c>
      <c r="C57" s="16" t="s">
        <v>551</v>
      </c>
      <c r="D57" s="16"/>
      <c r="E57" s="17" t="s">
        <v>51</v>
      </c>
      <c r="F57" s="17">
        <v>1</v>
      </c>
      <c r="G57" s="20" t="s">
        <v>333</v>
      </c>
      <c r="H57" s="172">
        <v>4500</v>
      </c>
      <c r="I57" s="44">
        <f t="shared" ref="I57:I67" si="6">F57*H57</f>
        <v>4500</v>
      </c>
      <c r="J57" s="172"/>
    </row>
    <row r="58" spans="1:10" ht="17">
      <c r="A58" s="17">
        <v>2</v>
      </c>
      <c r="B58" s="16" t="s">
        <v>546</v>
      </c>
      <c r="C58" s="16" t="s">
        <v>91</v>
      </c>
      <c r="D58" s="16" t="s">
        <v>273</v>
      </c>
      <c r="E58" s="17" t="s">
        <v>51</v>
      </c>
      <c r="F58" s="17">
        <v>4</v>
      </c>
      <c r="G58" s="20" t="s">
        <v>333</v>
      </c>
      <c r="H58" s="172">
        <v>3500</v>
      </c>
      <c r="I58" s="44">
        <f t="shared" si="6"/>
        <v>14000</v>
      </c>
      <c r="J58" s="172"/>
    </row>
    <row r="59" spans="1:10" ht="17">
      <c r="A59" s="17">
        <v>3</v>
      </c>
      <c r="B59" s="16" t="s">
        <v>92</v>
      </c>
      <c r="C59" s="16" t="s">
        <v>553</v>
      </c>
      <c r="D59" s="16"/>
      <c r="E59" s="17" t="s">
        <v>51</v>
      </c>
      <c r="F59" s="17">
        <v>1</v>
      </c>
      <c r="G59" s="20" t="s">
        <v>333</v>
      </c>
      <c r="H59" s="172">
        <v>800</v>
      </c>
      <c r="I59" s="44">
        <f t="shared" si="6"/>
        <v>800</v>
      </c>
      <c r="J59" s="172"/>
    </row>
    <row r="60" spans="1:10" ht="17">
      <c r="A60" s="17">
        <v>4</v>
      </c>
      <c r="B60" s="16" t="s">
        <v>548</v>
      </c>
      <c r="C60" s="16" t="s">
        <v>547</v>
      </c>
      <c r="D60" s="16"/>
      <c r="E60" s="17" t="s">
        <v>51</v>
      </c>
      <c r="F60" s="17">
        <v>1</v>
      </c>
      <c r="G60" s="20" t="s">
        <v>282</v>
      </c>
      <c r="H60" s="172">
        <v>2000</v>
      </c>
      <c r="I60" s="44">
        <f t="shared" si="6"/>
        <v>2000</v>
      </c>
      <c r="J60" s="172"/>
    </row>
    <row r="61" spans="1:10" ht="17">
      <c r="A61" s="17">
        <v>5</v>
      </c>
      <c r="B61" s="16" t="s">
        <v>347</v>
      </c>
      <c r="C61" s="16" t="s">
        <v>549</v>
      </c>
      <c r="D61" s="16"/>
      <c r="E61" s="17" t="s">
        <v>346</v>
      </c>
      <c r="F61" s="17">
        <v>1</v>
      </c>
      <c r="G61" s="20" t="s">
        <v>345</v>
      </c>
      <c r="H61" s="172">
        <v>3500</v>
      </c>
      <c r="I61" s="44">
        <f t="shared" ref="I61" si="7">F61*H61</f>
        <v>3500</v>
      </c>
      <c r="J61" s="172"/>
    </row>
    <row r="62" spans="1:10" ht="17">
      <c r="A62" s="17">
        <v>6</v>
      </c>
      <c r="B62" s="16" t="s">
        <v>550</v>
      </c>
      <c r="C62" s="16" t="s">
        <v>552</v>
      </c>
      <c r="D62" s="16"/>
      <c r="E62" s="17" t="s">
        <v>51</v>
      </c>
      <c r="F62" s="17">
        <v>1</v>
      </c>
      <c r="G62" s="20" t="s">
        <v>333</v>
      </c>
      <c r="H62" s="172">
        <v>3000</v>
      </c>
      <c r="I62" s="44">
        <f t="shared" si="6"/>
        <v>3000</v>
      </c>
      <c r="J62" s="172"/>
    </row>
    <row r="63" spans="1:10" ht="17">
      <c r="A63" s="17">
        <v>7</v>
      </c>
      <c r="B63" s="16" t="s">
        <v>94</v>
      </c>
      <c r="C63" s="16" t="s">
        <v>95</v>
      </c>
      <c r="D63" s="16"/>
      <c r="E63" s="17" t="s">
        <v>48</v>
      </c>
      <c r="F63" s="17">
        <v>30</v>
      </c>
      <c r="G63" s="20" t="s">
        <v>333</v>
      </c>
      <c r="H63" s="172">
        <v>350</v>
      </c>
      <c r="I63" s="44">
        <f t="shared" si="6"/>
        <v>10500</v>
      </c>
      <c r="J63" s="172"/>
    </row>
    <row r="64" spans="1:10" ht="17">
      <c r="A64" s="17">
        <v>8</v>
      </c>
      <c r="B64" s="16" t="s">
        <v>96</v>
      </c>
      <c r="C64" s="16" t="s">
        <v>97</v>
      </c>
      <c r="D64" s="16" t="s">
        <v>98</v>
      </c>
      <c r="E64" s="17" t="s">
        <v>51</v>
      </c>
      <c r="F64" s="17">
        <v>2</v>
      </c>
      <c r="G64" s="20" t="s">
        <v>333</v>
      </c>
      <c r="H64" s="172">
        <v>320</v>
      </c>
      <c r="I64" s="44">
        <f t="shared" si="6"/>
        <v>640</v>
      </c>
      <c r="J64" s="172"/>
    </row>
    <row r="65" spans="1:10" ht="17">
      <c r="A65" s="17">
        <v>9</v>
      </c>
      <c r="B65" s="16" t="s">
        <v>99</v>
      </c>
      <c r="C65" s="16" t="s">
        <v>200</v>
      </c>
      <c r="D65" s="16" t="s">
        <v>100</v>
      </c>
      <c r="E65" s="17" t="s">
        <v>51</v>
      </c>
      <c r="F65" s="17">
        <v>7</v>
      </c>
      <c r="G65" s="20" t="s">
        <v>333</v>
      </c>
      <c r="H65" s="172">
        <v>320</v>
      </c>
      <c r="I65" s="44">
        <f t="shared" si="6"/>
        <v>2240</v>
      </c>
      <c r="J65" s="172"/>
    </row>
    <row r="66" spans="1:10" ht="17">
      <c r="A66" s="17">
        <v>10</v>
      </c>
      <c r="B66" s="16" t="s">
        <v>554</v>
      </c>
      <c r="C66" s="16"/>
      <c r="D66" s="16"/>
      <c r="E66" s="17" t="s">
        <v>51</v>
      </c>
      <c r="F66" s="17">
        <v>1</v>
      </c>
      <c r="G66" s="20" t="s">
        <v>333</v>
      </c>
      <c r="H66" s="172">
        <v>2000</v>
      </c>
      <c r="I66" s="44">
        <f t="shared" si="6"/>
        <v>2000</v>
      </c>
      <c r="J66" s="172"/>
    </row>
    <row r="67" spans="1:10" ht="17">
      <c r="A67" s="17">
        <v>11</v>
      </c>
      <c r="B67" s="16" t="s">
        <v>555</v>
      </c>
      <c r="C67" s="16" t="s">
        <v>556</v>
      </c>
      <c r="D67" s="16" t="s">
        <v>557</v>
      </c>
      <c r="E67" s="17" t="s">
        <v>51</v>
      </c>
      <c r="F67" s="17">
        <v>1</v>
      </c>
      <c r="G67" s="20" t="s">
        <v>333</v>
      </c>
      <c r="H67" s="172">
        <v>4500</v>
      </c>
      <c r="I67" s="44">
        <f t="shared" si="6"/>
        <v>4500</v>
      </c>
      <c r="J67" s="172"/>
    </row>
    <row r="68" spans="1:10" ht="17">
      <c r="A68" s="15" t="s">
        <v>356</v>
      </c>
      <c r="B68" s="14" t="s">
        <v>101</v>
      </c>
      <c r="C68" s="14"/>
      <c r="D68" s="14"/>
      <c r="E68" s="15"/>
      <c r="F68" s="15"/>
      <c r="G68" s="14"/>
      <c r="H68" s="134"/>
      <c r="I68" s="45"/>
      <c r="J68" s="134"/>
    </row>
    <row r="69" spans="1:10" ht="17">
      <c r="A69" s="17">
        <v>1</v>
      </c>
      <c r="B69" s="16" t="s">
        <v>558</v>
      </c>
      <c r="C69" s="16" t="s">
        <v>259</v>
      </c>
      <c r="D69" s="16" t="s">
        <v>559</v>
      </c>
      <c r="E69" s="17" t="s">
        <v>51</v>
      </c>
      <c r="F69" s="17">
        <v>2</v>
      </c>
      <c r="G69" s="20" t="s">
        <v>560</v>
      </c>
      <c r="H69" s="172">
        <v>7500</v>
      </c>
      <c r="I69" s="44">
        <f t="shared" ref="I69:I70" si="8">F69*H69</f>
        <v>15000</v>
      </c>
      <c r="J69" s="172"/>
    </row>
    <row r="70" spans="1:10" ht="17">
      <c r="A70" s="17">
        <v>2</v>
      </c>
      <c r="B70" s="16" t="s">
        <v>348</v>
      </c>
      <c r="C70" s="16" t="s">
        <v>202</v>
      </c>
      <c r="D70" s="16" t="s">
        <v>102</v>
      </c>
      <c r="E70" s="17" t="s">
        <v>93</v>
      </c>
      <c r="F70" s="17">
        <v>7</v>
      </c>
      <c r="G70" s="20" t="s">
        <v>198</v>
      </c>
      <c r="H70" s="172">
        <v>1400</v>
      </c>
      <c r="I70" s="44">
        <f t="shared" si="8"/>
        <v>9800</v>
      </c>
      <c r="J70" s="172"/>
    </row>
    <row r="71" spans="1:10" ht="21" customHeight="1">
      <c r="A71" s="17">
        <v>3</v>
      </c>
      <c r="B71" s="16" t="s">
        <v>103</v>
      </c>
      <c r="C71" s="16" t="s">
        <v>104</v>
      </c>
      <c r="D71" s="16" t="s">
        <v>105</v>
      </c>
      <c r="E71" s="17" t="s">
        <v>51</v>
      </c>
      <c r="F71" s="17">
        <v>1</v>
      </c>
      <c r="G71" s="20" t="s">
        <v>561</v>
      </c>
      <c r="H71" s="172">
        <v>6500</v>
      </c>
      <c r="I71" s="43">
        <f>F71*H71</f>
        <v>6500</v>
      </c>
      <c r="J71" s="172"/>
    </row>
    <row r="72" spans="1:10" ht="15.75" customHeight="1">
      <c r="A72" s="17">
        <v>4</v>
      </c>
      <c r="B72" s="16" t="s">
        <v>260</v>
      </c>
      <c r="C72" s="16" t="s">
        <v>106</v>
      </c>
      <c r="D72" s="16" t="s">
        <v>562</v>
      </c>
      <c r="E72" s="17" t="s">
        <v>51</v>
      </c>
      <c r="F72" s="17">
        <v>1</v>
      </c>
      <c r="G72" s="20" t="s">
        <v>349</v>
      </c>
      <c r="H72" s="172">
        <v>4500</v>
      </c>
      <c r="I72" s="43">
        <f>F72*H72</f>
        <v>4500</v>
      </c>
      <c r="J72" s="172"/>
    </row>
    <row r="73" spans="1:10" ht="17">
      <c r="A73" s="15" t="s">
        <v>107</v>
      </c>
      <c r="B73" s="14" t="s">
        <v>108</v>
      </c>
      <c r="C73" s="14"/>
      <c r="D73" s="14"/>
      <c r="E73" s="15"/>
      <c r="F73" s="15"/>
      <c r="G73" s="14"/>
      <c r="H73" s="137"/>
      <c r="I73" s="45"/>
      <c r="J73" s="137"/>
    </row>
    <row r="74" spans="1:10" ht="17">
      <c r="A74" s="17">
        <v>1</v>
      </c>
      <c r="B74" s="16" t="s">
        <v>109</v>
      </c>
      <c r="C74" s="21"/>
      <c r="D74" s="21"/>
      <c r="E74" s="17" t="s">
        <v>8</v>
      </c>
      <c r="F74" s="17">
        <v>3</v>
      </c>
      <c r="G74" s="20" t="s">
        <v>563</v>
      </c>
      <c r="H74" s="172">
        <v>1500</v>
      </c>
      <c r="I74" s="43">
        <f>F74*H74</f>
        <v>4500</v>
      </c>
      <c r="J74" s="172"/>
    </row>
    <row r="75" spans="1:10" ht="17">
      <c r="A75" s="17">
        <v>2</v>
      </c>
      <c r="B75" s="16" t="s">
        <v>110</v>
      </c>
      <c r="C75" s="21"/>
      <c r="D75" s="21"/>
      <c r="E75" s="17" t="s">
        <v>8</v>
      </c>
      <c r="F75" s="17">
        <v>2</v>
      </c>
      <c r="G75" s="20" t="s">
        <v>205</v>
      </c>
      <c r="H75" s="172">
        <v>2800</v>
      </c>
      <c r="I75" s="43">
        <f t="shared" ref="I75:I80" si="9">F75*H75</f>
        <v>5600</v>
      </c>
      <c r="J75" s="172"/>
    </row>
    <row r="76" spans="1:10" ht="17">
      <c r="A76" s="17">
        <v>3</v>
      </c>
      <c r="B76" s="23" t="s">
        <v>111</v>
      </c>
      <c r="C76" s="21"/>
      <c r="D76" s="21"/>
      <c r="E76" s="17" t="s">
        <v>112</v>
      </c>
      <c r="F76" s="17">
        <v>25</v>
      </c>
      <c r="G76" s="20" t="s">
        <v>205</v>
      </c>
      <c r="H76" s="172">
        <v>80</v>
      </c>
      <c r="I76" s="43">
        <f t="shared" si="9"/>
        <v>2000</v>
      </c>
      <c r="J76" s="172"/>
    </row>
    <row r="77" spans="1:10" ht="17">
      <c r="A77" s="17">
        <v>4</v>
      </c>
      <c r="B77" s="23" t="s">
        <v>564</v>
      </c>
      <c r="C77" s="21"/>
      <c r="D77" s="16" t="s">
        <v>565</v>
      </c>
      <c r="E77" s="17" t="s">
        <v>566</v>
      </c>
      <c r="F77" s="17">
        <v>15</v>
      </c>
      <c r="G77" s="20" t="s">
        <v>198</v>
      </c>
      <c r="H77" s="172">
        <v>800</v>
      </c>
      <c r="I77" s="43">
        <f t="shared" si="9"/>
        <v>12000</v>
      </c>
      <c r="J77" s="172"/>
    </row>
    <row r="78" spans="1:10" ht="17">
      <c r="A78" s="17">
        <v>5</v>
      </c>
      <c r="B78" s="16" t="s">
        <v>531</v>
      </c>
      <c r="C78" s="21"/>
      <c r="D78" s="21"/>
      <c r="E78" s="17" t="s">
        <v>567</v>
      </c>
      <c r="F78" s="17">
        <v>1</v>
      </c>
      <c r="G78" s="20" t="s">
        <v>568</v>
      </c>
      <c r="H78" s="172">
        <v>5000</v>
      </c>
      <c r="I78" s="43">
        <f t="shared" si="9"/>
        <v>5000</v>
      </c>
      <c r="J78" s="172"/>
    </row>
    <row r="79" spans="1:10" ht="17">
      <c r="A79" s="17">
        <v>6</v>
      </c>
      <c r="B79" s="16" t="s">
        <v>127</v>
      </c>
      <c r="C79" s="16" t="s">
        <v>113</v>
      </c>
      <c r="D79" s="21"/>
      <c r="E79" s="17" t="s">
        <v>85</v>
      </c>
      <c r="F79" s="17">
        <v>15</v>
      </c>
      <c r="G79" s="20" t="s">
        <v>205</v>
      </c>
      <c r="H79" s="172">
        <v>120</v>
      </c>
      <c r="I79" s="43">
        <f t="shared" si="9"/>
        <v>1800</v>
      </c>
      <c r="J79" s="172"/>
    </row>
    <row r="80" spans="1:10" ht="17">
      <c r="A80" s="17">
        <v>7</v>
      </c>
      <c r="B80" s="16" t="s">
        <v>114</v>
      </c>
      <c r="C80" s="16" t="s">
        <v>115</v>
      </c>
      <c r="D80" s="21"/>
      <c r="E80" s="17" t="s">
        <v>262</v>
      </c>
      <c r="F80" s="17">
        <v>1</v>
      </c>
      <c r="G80" s="20" t="s">
        <v>116</v>
      </c>
      <c r="H80" s="172">
        <v>3000</v>
      </c>
      <c r="I80" s="43">
        <f t="shared" si="9"/>
        <v>3000</v>
      </c>
      <c r="J80" s="172"/>
    </row>
    <row r="81" spans="1:10" ht="17">
      <c r="A81" s="15" t="s">
        <v>117</v>
      </c>
      <c r="B81" s="14" t="s">
        <v>118</v>
      </c>
      <c r="C81" s="14"/>
      <c r="D81" s="14"/>
      <c r="E81" s="15"/>
      <c r="F81" s="15"/>
      <c r="G81" s="14"/>
      <c r="H81" s="137"/>
      <c r="I81" s="45"/>
      <c r="J81" s="137"/>
    </row>
    <row r="82" spans="1:10" ht="17">
      <c r="A82" s="17">
        <v>1</v>
      </c>
      <c r="B82" s="16" t="s">
        <v>119</v>
      </c>
      <c r="C82" s="16" t="s">
        <v>351</v>
      </c>
      <c r="D82" s="16"/>
      <c r="E82" s="17" t="s">
        <v>51</v>
      </c>
      <c r="F82" s="17">
        <v>16</v>
      </c>
      <c r="G82" s="20" t="s">
        <v>569</v>
      </c>
      <c r="H82" s="172">
        <v>450</v>
      </c>
      <c r="I82" s="43">
        <f t="shared" ref="I82:I85" si="10">F82*H82</f>
        <v>7200</v>
      </c>
      <c r="J82" s="172"/>
    </row>
    <row r="83" spans="1:10" ht="17">
      <c r="A83" s="17">
        <v>2</v>
      </c>
      <c r="B83" s="16" t="s">
        <v>352</v>
      </c>
      <c r="C83" s="16"/>
      <c r="D83" s="16"/>
      <c r="E83" s="17" t="s">
        <v>8</v>
      </c>
      <c r="F83" s="17">
        <v>4</v>
      </c>
      <c r="G83" s="20" t="s">
        <v>396</v>
      </c>
      <c r="H83" s="172">
        <v>120</v>
      </c>
      <c r="I83" s="43">
        <f t="shared" si="10"/>
        <v>480</v>
      </c>
      <c r="J83" s="172"/>
    </row>
    <row r="84" spans="1:10" ht="17">
      <c r="A84" s="17">
        <v>3</v>
      </c>
      <c r="B84" s="16" t="s">
        <v>120</v>
      </c>
      <c r="C84" s="16"/>
      <c r="D84" s="16"/>
      <c r="E84" s="17" t="s">
        <v>51</v>
      </c>
      <c r="F84" s="17">
        <v>15</v>
      </c>
      <c r="G84" s="20" t="s">
        <v>129</v>
      </c>
      <c r="H84" s="172">
        <v>50</v>
      </c>
      <c r="I84" s="43">
        <f t="shared" si="10"/>
        <v>750</v>
      </c>
      <c r="J84" s="172"/>
    </row>
    <row r="85" spans="1:10" ht="17">
      <c r="A85" s="17">
        <v>4</v>
      </c>
      <c r="B85" s="16" t="s">
        <v>121</v>
      </c>
      <c r="C85" s="16"/>
      <c r="D85" s="16"/>
      <c r="E85" s="17" t="s">
        <v>85</v>
      </c>
      <c r="F85" s="17">
        <v>2</v>
      </c>
      <c r="G85" s="20" t="s">
        <v>128</v>
      </c>
      <c r="H85" s="172">
        <v>800</v>
      </c>
      <c r="I85" s="43">
        <f t="shared" si="10"/>
        <v>1600</v>
      </c>
      <c r="J85" s="172"/>
    </row>
    <row r="86" spans="1:10" ht="17">
      <c r="A86" s="17">
        <v>5</v>
      </c>
      <c r="B86" s="16" t="s">
        <v>272</v>
      </c>
      <c r="C86" s="16"/>
      <c r="D86" s="21"/>
      <c r="E86" s="17" t="s">
        <v>189</v>
      </c>
      <c r="F86" s="17">
        <v>6</v>
      </c>
      <c r="G86" s="20" t="s">
        <v>353</v>
      </c>
      <c r="H86" s="172">
        <v>1200</v>
      </c>
      <c r="I86" s="43">
        <f>F86*H86</f>
        <v>7200</v>
      </c>
      <c r="J86" s="172"/>
    </row>
    <row r="87" spans="1:10" ht="17">
      <c r="A87" s="17">
        <v>6</v>
      </c>
      <c r="B87" s="16" t="s">
        <v>122</v>
      </c>
      <c r="C87" s="16" t="s">
        <v>358</v>
      </c>
      <c r="D87" s="16"/>
      <c r="E87" s="17" t="s">
        <v>85</v>
      </c>
      <c r="F87" s="17">
        <v>16</v>
      </c>
      <c r="G87" s="20" t="s">
        <v>209</v>
      </c>
      <c r="H87" s="172">
        <v>100</v>
      </c>
      <c r="I87" s="43">
        <f>F87*H87</f>
        <v>1600</v>
      </c>
      <c r="J87" s="172"/>
    </row>
    <row r="88" spans="1:10" ht="17">
      <c r="A88" s="17">
        <v>7</v>
      </c>
      <c r="B88" s="16" t="s">
        <v>123</v>
      </c>
      <c r="C88" s="16" t="s">
        <v>124</v>
      </c>
      <c r="D88" s="16"/>
      <c r="E88" s="17" t="s">
        <v>134</v>
      </c>
      <c r="F88" s="17">
        <v>1</v>
      </c>
      <c r="G88" s="20" t="s">
        <v>354</v>
      </c>
      <c r="H88" s="172">
        <v>10000</v>
      </c>
      <c r="I88" s="43">
        <f>F88*H88</f>
        <v>10000</v>
      </c>
      <c r="J88" s="172"/>
    </row>
    <row r="89" spans="1:10" ht="17.25" customHeight="1">
      <c r="A89" s="211" t="s">
        <v>368</v>
      </c>
      <c r="B89" s="211"/>
      <c r="C89" s="211"/>
      <c r="D89" s="211"/>
      <c r="E89" s="211"/>
      <c r="F89" s="211"/>
      <c r="G89" s="211"/>
      <c r="H89" s="211"/>
      <c r="I89" s="121">
        <f>SUM(I6:I88)</f>
        <v>617430</v>
      </c>
    </row>
    <row r="90" spans="1:10" ht="17.25" customHeight="1">
      <c r="A90" s="211" t="s">
        <v>362</v>
      </c>
      <c r="B90" s="211"/>
      <c r="C90" s="211"/>
      <c r="D90" s="211"/>
      <c r="E90" s="211"/>
      <c r="F90" s="211"/>
      <c r="G90" s="211"/>
      <c r="H90" s="211"/>
      <c r="I90" s="121">
        <f>I89*4</f>
        <v>2469720</v>
      </c>
    </row>
  </sheetData>
  <sheetProtection algorithmName="SHA-512" hashValue="cCOHpGumLi4YdzgSDnd/SXW00Nr5sVKxePt+amgo17QJVINbFxQXrgnvYxPuvWCpMOJ6tbGK6HYT3IXZxv9nRg==" saltValue="pfWenLFohXsL4F8mOCiayQ==" spinCount="100000" sheet="1" objects="1" scenarios="1"/>
  <mergeCells count="3">
    <mergeCell ref="A1:H1"/>
    <mergeCell ref="A89:H89"/>
    <mergeCell ref="A90:H90"/>
  </mergeCells>
  <phoneticPr fontId="3" type="noConversion"/>
  <pageMargins left="0.70866141732283472" right="0.70866141732283472" top="0.74803149606299213" bottom="0.74803149606299213" header="0.31496062992125984" footer="0.31496062992125984"/>
  <pageSetup paperSize="8"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5"/>
  <sheetViews>
    <sheetView view="pageBreakPreview" topLeftCell="A48" zoomScale="84" zoomScaleNormal="85" zoomScaleSheetLayoutView="55" workbookViewId="0">
      <selection activeCell="H77" sqref="H77:H83"/>
    </sheetView>
  </sheetViews>
  <sheetFormatPr baseColWidth="10" defaultColWidth="9" defaultRowHeight="16"/>
  <cols>
    <col min="1" max="1" width="9.1640625" style="9" bestFit="1" customWidth="1"/>
    <col min="2" max="2" width="15.5" style="9" customWidth="1"/>
    <col min="3" max="3" width="28.1640625" style="9" customWidth="1"/>
    <col min="4" max="4" width="27.33203125" style="9" customWidth="1"/>
    <col min="5" max="5" width="7" style="9" customWidth="1"/>
    <col min="6" max="6" width="5.6640625" style="9" customWidth="1"/>
    <col min="7" max="7" width="31.83203125" style="9" customWidth="1"/>
    <col min="8" max="9" width="23.6640625" style="9" customWidth="1"/>
    <col min="10" max="10" width="33.6640625" style="9" customWidth="1"/>
    <col min="11" max="16384" width="9" style="9"/>
  </cols>
  <sheetData>
    <row r="1" spans="1:10" ht="79.5" customHeight="1">
      <c r="A1" s="210" t="s">
        <v>570</v>
      </c>
      <c r="B1" s="210"/>
      <c r="C1" s="210"/>
      <c r="D1" s="210"/>
      <c r="E1" s="210"/>
      <c r="F1" s="210"/>
      <c r="G1" s="210"/>
      <c r="H1" s="210"/>
      <c r="I1" s="77"/>
    </row>
    <row r="2" spans="1:10" ht="17">
      <c r="A2" s="89" t="s">
        <v>219</v>
      </c>
      <c r="B2" s="89" t="s">
        <v>28</v>
      </c>
      <c r="C2" s="89" t="s">
        <v>220</v>
      </c>
      <c r="D2" s="89" t="s">
        <v>29</v>
      </c>
      <c r="E2" s="89" t="s">
        <v>30</v>
      </c>
      <c r="F2" s="89" t="s">
        <v>125</v>
      </c>
      <c r="G2" s="89" t="s">
        <v>186</v>
      </c>
      <c r="H2" s="89" t="s">
        <v>130</v>
      </c>
      <c r="I2" s="89" t="s">
        <v>131</v>
      </c>
      <c r="J2" s="89" t="s">
        <v>373</v>
      </c>
    </row>
    <row r="3" spans="1:10">
      <c r="A3" s="10"/>
      <c r="B3" s="10"/>
      <c r="C3" s="10"/>
      <c r="D3" s="10"/>
      <c r="E3" s="10"/>
      <c r="F3" s="10"/>
      <c r="G3" s="10"/>
      <c r="H3" s="11"/>
      <c r="I3" s="11"/>
      <c r="J3" s="11"/>
    </row>
    <row r="4" spans="1:10" ht="17">
      <c r="A4" s="40"/>
      <c r="B4" s="12" t="s">
        <v>31</v>
      </c>
      <c r="C4" s="12"/>
      <c r="D4" s="12"/>
      <c r="E4" s="12"/>
      <c r="F4" s="13"/>
      <c r="G4" s="13"/>
      <c r="H4" s="13"/>
      <c r="I4" s="41"/>
      <c r="J4" s="13"/>
    </row>
    <row r="5" spans="1:10" ht="17">
      <c r="A5" s="15" t="s">
        <v>32</v>
      </c>
      <c r="B5" s="14" t="s">
        <v>33</v>
      </c>
      <c r="C5" s="15"/>
      <c r="D5" s="15"/>
      <c r="E5" s="15"/>
      <c r="F5" s="15"/>
      <c r="G5" s="15"/>
      <c r="H5" s="15"/>
      <c r="I5" s="42"/>
      <c r="J5" s="15"/>
    </row>
    <row r="6" spans="1:10" ht="17">
      <c r="A6" s="17">
        <v>1</v>
      </c>
      <c r="B6" s="16" t="s">
        <v>34</v>
      </c>
      <c r="C6" s="16" t="s">
        <v>35</v>
      </c>
      <c r="D6" s="16" t="s">
        <v>271</v>
      </c>
      <c r="E6" s="17" t="s">
        <v>9</v>
      </c>
      <c r="F6" s="138">
        <v>85</v>
      </c>
      <c r="G6" s="19" t="s">
        <v>206</v>
      </c>
      <c r="H6" s="172">
        <v>45</v>
      </c>
      <c r="I6" s="43">
        <f>F6*H6</f>
        <v>3825</v>
      </c>
      <c r="J6" s="172"/>
    </row>
    <row r="7" spans="1:10" ht="17">
      <c r="A7" s="17">
        <v>2</v>
      </c>
      <c r="B7" s="16" t="s">
        <v>36</v>
      </c>
      <c r="C7" s="16" t="s">
        <v>37</v>
      </c>
      <c r="D7" s="16" t="s">
        <v>38</v>
      </c>
      <c r="E7" s="17" t="s">
        <v>39</v>
      </c>
      <c r="F7" s="130">
        <v>40</v>
      </c>
      <c r="G7" s="20" t="s">
        <v>393</v>
      </c>
      <c r="H7" s="172">
        <v>140</v>
      </c>
      <c r="I7" s="43">
        <f>F7*H7</f>
        <v>5600</v>
      </c>
      <c r="J7" s="172"/>
    </row>
    <row r="8" spans="1:10" ht="17">
      <c r="A8" s="17">
        <v>3</v>
      </c>
      <c r="B8" s="16" t="s">
        <v>40</v>
      </c>
      <c r="C8" s="16" t="s">
        <v>41</v>
      </c>
      <c r="D8" s="16" t="s">
        <v>42</v>
      </c>
      <c r="E8" s="17" t="s">
        <v>39</v>
      </c>
      <c r="F8" s="130">
        <v>80</v>
      </c>
      <c r="G8" s="19" t="s">
        <v>207</v>
      </c>
      <c r="H8" s="172">
        <v>120</v>
      </c>
      <c r="I8" s="43">
        <f>F8*H8</f>
        <v>9600</v>
      </c>
      <c r="J8" s="172"/>
    </row>
    <row r="9" spans="1:10" ht="17">
      <c r="A9" s="17">
        <v>4</v>
      </c>
      <c r="B9" s="16" t="s">
        <v>43</v>
      </c>
      <c r="C9" s="16" t="s">
        <v>43</v>
      </c>
      <c r="D9" s="16" t="s">
        <v>44</v>
      </c>
      <c r="E9" s="17" t="s">
        <v>39</v>
      </c>
      <c r="F9" s="130">
        <v>100</v>
      </c>
      <c r="G9" s="19" t="s">
        <v>208</v>
      </c>
      <c r="H9" s="172">
        <v>140</v>
      </c>
      <c r="I9" s="43">
        <f>F9*H9</f>
        <v>14000</v>
      </c>
      <c r="J9" s="172"/>
    </row>
    <row r="10" spans="1:10" ht="17">
      <c r="A10" s="17">
        <v>5</v>
      </c>
      <c r="B10" s="16" t="s">
        <v>317</v>
      </c>
      <c r="C10" s="16"/>
      <c r="D10" s="16" t="s">
        <v>280</v>
      </c>
      <c r="E10" s="17" t="s">
        <v>39</v>
      </c>
      <c r="F10" s="130">
        <v>200</v>
      </c>
      <c r="G10" s="19" t="s">
        <v>208</v>
      </c>
      <c r="H10" s="172">
        <v>140</v>
      </c>
      <c r="I10" s="43">
        <f>F10*H10</f>
        <v>28000</v>
      </c>
      <c r="J10" s="172"/>
    </row>
    <row r="11" spans="1:10" ht="17">
      <c r="A11" s="17">
        <v>6</v>
      </c>
      <c r="B11" s="16" t="s">
        <v>45</v>
      </c>
      <c r="C11" s="16" t="s">
        <v>46</v>
      </c>
      <c r="D11" s="16" t="s">
        <v>47</v>
      </c>
      <c r="E11" s="17" t="s">
        <v>48</v>
      </c>
      <c r="F11" s="130">
        <v>60</v>
      </c>
      <c r="G11" s="19" t="s">
        <v>264</v>
      </c>
      <c r="H11" s="172">
        <v>230</v>
      </c>
      <c r="I11" s="43">
        <f t="shared" ref="I11:I12" si="0">F11*H11</f>
        <v>13800</v>
      </c>
      <c r="J11" s="172"/>
    </row>
    <row r="12" spans="1:10" ht="17">
      <c r="A12" s="17">
        <v>7</v>
      </c>
      <c r="B12" s="16" t="s">
        <v>49</v>
      </c>
      <c r="C12" s="16" t="s">
        <v>50</v>
      </c>
      <c r="D12" s="16"/>
      <c r="E12" s="17" t="s">
        <v>39</v>
      </c>
      <c r="F12" s="18">
        <v>60</v>
      </c>
      <c r="G12" s="19" t="s">
        <v>315</v>
      </c>
      <c r="H12" s="172">
        <v>200</v>
      </c>
      <c r="I12" s="43">
        <f t="shared" si="0"/>
        <v>12000</v>
      </c>
      <c r="J12" s="172"/>
    </row>
    <row r="13" spans="1:10" ht="17">
      <c r="A13" s="15" t="s">
        <v>52</v>
      </c>
      <c r="B13" s="14" t="s">
        <v>53</v>
      </c>
      <c r="C13" s="14"/>
      <c r="D13" s="14"/>
      <c r="E13" s="15"/>
      <c r="F13" s="15"/>
      <c r="G13" s="14"/>
      <c r="H13" s="134"/>
      <c r="I13" s="45"/>
      <c r="J13" s="134"/>
    </row>
    <row r="14" spans="1:10" ht="17">
      <c r="A14" s="22" t="s">
        <v>54</v>
      </c>
      <c r="B14" s="21" t="s">
        <v>55</v>
      </c>
      <c r="C14" s="21"/>
      <c r="D14" s="21"/>
      <c r="E14" s="22"/>
      <c r="F14" s="22"/>
      <c r="G14" s="21"/>
      <c r="H14" s="135"/>
      <c r="I14" s="46"/>
      <c r="J14" s="135"/>
    </row>
    <row r="15" spans="1:10" ht="17">
      <c r="A15" s="17">
        <v>1</v>
      </c>
      <c r="B15" s="16" t="s">
        <v>56</v>
      </c>
      <c r="C15" s="16" t="s">
        <v>57</v>
      </c>
      <c r="D15" s="16"/>
      <c r="E15" s="17" t="s">
        <v>51</v>
      </c>
      <c r="F15" s="17">
        <v>1</v>
      </c>
      <c r="G15" s="16" t="s">
        <v>203</v>
      </c>
      <c r="H15" s="172">
        <v>10000</v>
      </c>
      <c r="I15" s="44">
        <f>F15*H15</f>
        <v>10000</v>
      </c>
      <c r="J15" s="172"/>
    </row>
    <row r="16" spans="1:10" ht="17">
      <c r="A16" s="17">
        <v>2</v>
      </c>
      <c r="B16" s="16" t="s">
        <v>571</v>
      </c>
      <c r="C16" s="16" t="s">
        <v>572</v>
      </c>
      <c r="D16" s="16" t="s">
        <v>58</v>
      </c>
      <c r="E16" s="17" t="s">
        <v>39</v>
      </c>
      <c r="F16" s="18">
        <v>80</v>
      </c>
      <c r="G16" s="19" t="s">
        <v>316</v>
      </c>
      <c r="H16" s="172">
        <v>140</v>
      </c>
      <c r="I16" s="44">
        <f t="shared" ref="I16:I30" si="1">F16*H16</f>
        <v>11200</v>
      </c>
      <c r="J16" s="172"/>
    </row>
    <row r="17" spans="1:10" ht="17">
      <c r="A17" s="17">
        <v>3</v>
      </c>
      <c r="B17" s="16" t="s">
        <v>59</v>
      </c>
      <c r="C17" s="16" t="s">
        <v>60</v>
      </c>
      <c r="D17" s="16" t="s">
        <v>61</v>
      </c>
      <c r="E17" s="17" t="s">
        <v>39</v>
      </c>
      <c r="F17" s="18">
        <v>20</v>
      </c>
      <c r="G17" s="19" t="s">
        <v>198</v>
      </c>
      <c r="H17" s="172">
        <v>230</v>
      </c>
      <c r="I17" s="44">
        <f t="shared" si="1"/>
        <v>4600</v>
      </c>
      <c r="J17" s="172"/>
    </row>
    <row r="18" spans="1:10" ht="17">
      <c r="A18" s="17">
        <v>4</v>
      </c>
      <c r="B18" s="16" t="s">
        <v>62</v>
      </c>
      <c r="C18" s="16" t="s">
        <v>60</v>
      </c>
      <c r="D18" s="16" t="s">
        <v>191</v>
      </c>
      <c r="E18" s="17" t="s">
        <v>532</v>
      </c>
      <c r="F18" s="18">
        <v>20</v>
      </c>
      <c r="G18" s="19" t="s">
        <v>573</v>
      </c>
      <c r="H18" s="172">
        <v>280</v>
      </c>
      <c r="I18" s="44">
        <f t="shared" si="1"/>
        <v>5600</v>
      </c>
      <c r="J18" s="172"/>
    </row>
    <row r="19" spans="1:10" ht="17">
      <c r="A19" s="17">
        <v>5</v>
      </c>
      <c r="B19" s="16" t="s">
        <v>397</v>
      </c>
      <c r="C19" s="16" t="s">
        <v>400</v>
      </c>
      <c r="D19" s="16" t="s">
        <v>574</v>
      </c>
      <c r="E19" s="17" t="s">
        <v>355</v>
      </c>
      <c r="F19" s="18">
        <v>31</v>
      </c>
      <c r="G19" s="19" t="s">
        <v>198</v>
      </c>
      <c r="H19" s="172">
        <v>280</v>
      </c>
      <c r="I19" s="44">
        <f t="shared" si="1"/>
        <v>8680</v>
      </c>
      <c r="J19" s="172"/>
    </row>
    <row r="20" spans="1:10" ht="17">
      <c r="A20" s="17">
        <v>6</v>
      </c>
      <c r="B20" s="16" t="s">
        <v>63</v>
      </c>
      <c r="C20" s="16" t="s">
        <v>64</v>
      </c>
      <c r="D20" s="16" t="s">
        <v>218</v>
      </c>
      <c r="E20" s="17" t="s">
        <v>39</v>
      </c>
      <c r="F20" s="18">
        <v>57</v>
      </c>
      <c r="G20" s="19" t="s">
        <v>533</v>
      </c>
      <c r="H20" s="172">
        <v>300</v>
      </c>
      <c r="I20" s="44">
        <f t="shared" si="1"/>
        <v>17100</v>
      </c>
      <c r="J20" s="172"/>
    </row>
    <row r="21" spans="1:10" ht="17">
      <c r="A21" s="17">
        <v>7</v>
      </c>
      <c r="B21" s="16" t="s">
        <v>65</v>
      </c>
      <c r="C21" s="16" t="s">
        <v>534</v>
      </c>
      <c r="D21" s="16" t="s">
        <v>535</v>
      </c>
      <c r="E21" s="17" t="s">
        <v>39</v>
      </c>
      <c r="F21" s="18">
        <v>16</v>
      </c>
      <c r="G21" s="19" t="s">
        <v>208</v>
      </c>
      <c r="H21" s="172">
        <v>480</v>
      </c>
      <c r="I21" s="44">
        <f t="shared" si="1"/>
        <v>7680</v>
      </c>
      <c r="J21" s="172"/>
    </row>
    <row r="22" spans="1:10" ht="17">
      <c r="A22" s="17">
        <v>8</v>
      </c>
      <c r="B22" s="16" t="s">
        <v>66</v>
      </c>
      <c r="C22" s="16" t="s">
        <v>537</v>
      </c>
      <c r="D22" s="16" t="s">
        <v>251</v>
      </c>
      <c r="E22" s="17" t="s">
        <v>39</v>
      </c>
      <c r="F22" s="18">
        <v>15</v>
      </c>
      <c r="G22" s="19" t="s">
        <v>319</v>
      </c>
      <c r="H22" s="172">
        <v>280</v>
      </c>
      <c r="I22" s="44">
        <f t="shared" si="1"/>
        <v>4200</v>
      </c>
      <c r="J22" s="172"/>
    </row>
    <row r="23" spans="1:10" ht="17">
      <c r="A23" s="17">
        <v>9</v>
      </c>
      <c r="B23" s="16" t="s">
        <v>192</v>
      </c>
      <c r="C23" s="16" t="s">
        <v>536</v>
      </c>
      <c r="D23" s="16" t="s">
        <v>320</v>
      </c>
      <c r="E23" s="17" t="s">
        <v>39</v>
      </c>
      <c r="F23" s="18">
        <v>60</v>
      </c>
      <c r="G23" s="19" t="s">
        <v>198</v>
      </c>
      <c r="H23" s="172">
        <v>320</v>
      </c>
      <c r="I23" s="44">
        <f t="shared" si="1"/>
        <v>19200</v>
      </c>
      <c r="J23" s="172"/>
    </row>
    <row r="24" spans="1:10" ht="17">
      <c r="A24" s="17">
        <v>10</v>
      </c>
      <c r="B24" s="16" t="s">
        <v>192</v>
      </c>
      <c r="C24" s="16" t="s">
        <v>395</v>
      </c>
      <c r="D24" s="16" t="s">
        <v>342</v>
      </c>
      <c r="E24" s="17" t="s">
        <v>39</v>
      </c>
      <c r="F24" s="18">
        <v>11.5</v>
      </c>
      <c r="G24" s="19" t="s">
        <v>198</v>
      </c>
      <c r="H24" s="172">
        <v>320</v>
      </c>
      <c r="I24" s="44">
        <f t="shared" si="1"/>
        <v>3680</v>
      </c>
      <c r="J24" s="172"/>
    </row>
    <row r="25" spans="1:10" ht="17">
      <c r="A25" s="17">
        <v>11</v>
      </c>
      <c r="B25" s="16" t="s">
        <v>540</v>
      </c>
      <c r="C25" s="16" t="s">
        <v>537</v>
      </c>
      <c r="D25" s="16" t="s">
        <v>544</v>
      </c>
      <c r="E25" s="17" t="s">
        <v>39</v>
      </c>
      <c r="F25" s="18">
        <v>30</v>
      </c>
      <c r="G25" s="19" t="s">
        <v>282</v>
      </c>
      <c r="H25" s="172">
        <v>600</v>
      </c>
      <c r="I25" s="44">
        <f t="shared" si="1"/>
        <v>18000</v>
      </c>
      <c r="J25" s="172"/>
    </row>
    <row r="26" spans="1:10" ht="17">
      <c r="A26" s="17">
        <v>12</v>
      </c>
      <c r="B26" s="16" t="s">
        <v>538</v>
      </c>
      <c r="C26" s="16" t="s">
        <v>539</v>
      </c>
      <c r="D26" s="16" t="s">
        <v>320</v>
      </c>
      <c r="E26" s="17" t="s">
        <v>39</v>
      </c>
      <c r="F26" s="18">
        <v>80</v>
      </c>
      <c r="G26" s="19" t="s">
        <v>198</v>
      </c>
      <c r="H26" s="172">
        <v>320</v>
      </c>
      <c r="I26" s="44">
        <f t="shared" si="1"/>
        <v>25600</v>
      </c>
      <c r="J26" s="172"/>
    </row>
    <row r="27" spans="1:10" ht="17">
      <c r="A27" s="17">
        <v>13</v>
      </c>
      <c r="B27" s="16" t="s">
        <v>541</v>
      </c>
      <c r="C27" s="16" t="s">
        <v>542</v>
      </c>
      <c r="D27" s="16" t="s">
        <v>543</v>
      </c>
      <c r="E27" s="17" t="s">
        <v>39</v>
      </c>
      <c r="F27" s="18">
        <v>20</v>
      </c>
      <c r="G27" s="19" t="s">
        <v>198</v>
      </c>
      <c r="H27" s="172">
        <v>800</v>
      </c>
      <c r="I27" s="44">
        <f t="shared" si="1"/>
        <v>16000</v>
      </c>
      <c r="J27" s="172"/>
    </row>
    <row r="28" spans="1:10" ht="17">
      <c r="A28" s="17">
        <v>14</v>
      </c>
      <c r="B28" s="16" t="s">
        <v>67</v>
      </c>
      <c r="C28" s="16" t="s">
        <v>132</v>
      </c>
      <c r="D28" s="16"/>
      <c r="E28" s="17" t="s">
        <v>51</v>
      </c>
      <c r="F28" s="18">
        <v>5</v>
      </c>
      <c r="G28" s="19" t="s">
        <v>319</v>
      </c>
      <c r="H28" s="172">
        <v>4000</v>
      </c>
      <c r="I28" s="44">
        <f t="shared" si="1"/>
        <v>20000</v>
      </c>
      <c r="J28" s="172"/>
    </row>
    <row r="29" spans="1:10" ht="17">
      <c r="A29" s="17">
        <v>15</v>
      </c>
      <c r="B29" s="16" t="s">
        <v>68</v>
      </c>
      <c r="C29" s="16" t="s">
        <v>133</v>
      </c>
      <c r="D29" s="16"/>
      <c r="E29" s="17" t="s">
        <v>51</v>
      </c>
      <c r="F29" s="18">
        <v>5</v>
      </c>
      <c r="G29" s="19" t="s">
        <v>319</v>
      </c>
      <c r="H29" s="172">
        <v>800</v>
      </c>
      <c r="I29" s="44">
        <f t="shared" si="1"/>
        <v>4000</v>
      </c>
      <c r="J29" s="172"/>
    </row>
    <row r="30" spans="1:10" ht="34">
      <c r="A30" s="17">
        <v>16</v>
      </c>
      <c r="B30" s="16" t="s">
        <v>69</v>
      </c>
      <c r="C30" s="16" t="s">
        <v>70</v>
      </c>
      <c r="D30" s="16"/>
      <c r="E30" s="17" t="s">
        <v>51</v>
      </c>
      <c r="F30" s="18">
        <v>5</v>
      </c>
      <c r="G30" s="19" t="s">
        <v>319</v>
      </c>
      <c r="H30" s="172">
        <v>300</v>
      </c>
      <c r="I30" s="44">
        <f t="shared" si="1"/>
        <v>1500</v>
      </c>
      <c r="J30" s="172"/>
    </row>
    <row r="31" spans="1:10" ht="17">
      <c r="A31" s="22" t="s">
        <v>71</v>
      </c>
      <c r="B31" s="21" t="s">
        <v>276</v>
      </c>
      <c r="C31" s="21"/>
      <c r="D31" s="21"/>
      <c r="E31" s="22"/>
      <c r="F31" s="22"/>
      <c r="G31" s="21"/>
      <c r="H31" s="173"/>
      <c r="I31" s="47"/>
      <c r="J31" s="173"/>
    </row>
    <row r="32" spans="1:10" ht="17">
      <c r="A32" s="17">
        <v>1</v>
      </c>
      <c r="B32" s="16" t="s">
        <v>324</v>
      </c>
      <c r="C32" s="16"/>
      <c r="D32" s="16" t="s">
        <v>322</v>
      </c>
      <c r="E32" s="93" t="s">
        <v>193</v>
      </c>
      <c r="F32" s="99">
        <v>1</v>
      </c>
      <c r="G32" s="19" t="s">
        <v>198</v>
      </c>
      <c r="H32" s="172">
        <v>8000</v>
      </c>
      <c r="I32" s="44">
        <f>F32*H32</f>
        <v>8000</v>
      </c>
      <c r="J32" s="172"/>
    </row>
    <row r="33" spans="1:10" ht="17">
      <c r="A33" s="17">
        <v>2</v>
      </c>
      <c r="B33" s="16" t="s">
        <v>274</v>
      </c>
      <c r="C33" s="16"/>
      <c r="D33" s="16" t="s">
        <v>275</v>
      </c>
      <c r="E33" s="93" t="s">
        <v>193</v>
      </c>
      <c r="F33" s="99">
        <v>1</v>
      </c>
      <c r="G33" s="19" t="s">
        <v>198</v>
      </c>
      <c r="H33" s="172">
        <v>3600</v>
      </c>
      <c r="I33" s="44">
        <f>F33*H33</f>
        <v>3600</v>
      </c>
      <c r="J33" s="172"/>
    </row>
    <row r="34" spans="1:10" ht="17">
      <c r="A34" s="17">
        <v>3</v>
      </c>
      <c r="B34" s="16" t="s">
        <v>323</v>
      </c>
      <c r="C34" s="16"/>
      <c r="D34" s="16"/>
      <c r="E34" s="93" t="s">
        <v>193</v>
      </c>
      <c r="F34" s="99">
        <v>1</v>
      </c>
      <c r="G34" s="19" t="s">
        <v>198</v>
      </c>
      <c r="H34" s="172">
        <v>3600</v>
      </c>
      <c r="I34" s="44">
        <f>F34*H34</f>
        <v>3600</v>
      </c>
      <c r="J34" s="172"/>
    </row>
    <row r="35" spans="1:10" ht="17">
      <c r="A35" s="17">
        <v>4</v>
      </c>
      <c r="B35" s="16" t="s">
        <v>277</v>
      </c>
      <c r="C35" s="16"/>
      <c r="D35" s="16"/>
      <c r="E35" s="93" t="s">
        <v>193</v>
      </c>
      <c r="F35" s="99">
        <v>1</v>
      </c>
      <c r="G35" s="19" t="s">
        <v>198</v>
      </c>
      <c r="H35" s="172">
        <v>200</v>
      </c>
      <c r="I35" s="44">
        <f>F35*H35</f>
        <v>200</v>
      </c>
      <c r="J35" s="172"/>
    </row>
    <row r="36" spans="1:10" ht="17">
      <c r="A36" s="22" t="s">
        <v>334</v>
      </c>
      <c r="B36" s="21" t="s">
        <v>336</v>
      </c>
      <c r="C36" s="21"/>
      <c r="D36" s="21"/>
      <c r="E36" s="22"/>
      <c r="F36" s="22"/>
      <c r="G36" s="21"/>
      <c r="H36" s="136"/>
      <c r="I36" s="47"/>
      <c r="J36" s="136"/>
    </row>
    <row r="37" spans="1:10" ht="33" customHeight="1">
      <c r="A37" s="17">
        <v>1</v>
      </c>
      <c r="B37" s="16" t="s">
        <v>337</v>
      </c>
      <c r="C37" s="16"/>
      <c r="D37" s="16" t="s">
        <v>322</v>
      </c>
      <c r="E37" s="93" t="s">
        <v>193</v>
      </c>
      <c r="F37" s="99">
        <v>1</v>
      </c>
      <c r="G37" s="19" t="s">
        <v>198</v>
      </c>
      <c r="H37" s="172">
        <v>8000</v>
      </c>
      <c r="I37" s="44">
        <f>F37*H37</f>
        <v>8000</v>
      </c>
      <c r="J37" s="172"/>
    </row>
    <row r="38" spans="1:10" ht="17">
      <c r="A38" s="17">
        <v>2</v>
      </c>
      <c r="B38" s="16" t="s">
        <v>339</v>
      </c>
      <c r="C38" s="16"/>
      <c r="D38" s="16"/>
      <c r="E38" s="93" t="s">
        <v>193</v>
      </c>
      <c r="F38" s="99">
        <v>1</v>
      </c>
      <c r="G38" s="19" t="s">
        <v>198</v>
      </c>
      <c r="H38" s="172">
        <v>4500</v>
      </c>
      <c r="I38" s="44">
        <f>F38*H38</f>
        <v>4500</v>
      </c>
      <c r="J38" s="172"/>
    </row>
    <row r="39" spans="1:10" ht="17">
      <c r="A39" s="17">
        <v>3</v>
      </c>
      <c r="B39" s="16" t="s">
        <v>340</v>
      </c>
      <c r="C39" s="16"/>
      <c r="D39" s="16"/>
      <c r="E39" s="93" t="s">
        <v>193</v>
      </c>
      <c r="F39" s="99">
        <v>1</v>
      </c>
      <c r="G39" s="19" t="s">
        <v>545</v>
      </c>
      <c r="H39" s="172">
        <v>3000</v>
      </c>
      <c r="I39" s="44">
        <f>F39*H39</f>
        <v>3000</v>
      </c>
      <c r="J39" s="172"/>
    </row>
    <row r="40" spans="1:10" ht="17">
      <c r="A40" s="22" t="s">
        <v>335</v>
      </c>
      <c r="B40" s="21" t="s">
        <v>72</v>
      </c>
      <c r="C40" s="21"/>
      <c r="D40" s="21"/>
      <c r="E40" s="22"/>
      <c r="F40" s="22"/>
      <c r="G40" s="21"/>
      <c r="H40" s="173"/>
      <c r="I40" s="47"/>
      <c r="J40" s="173"/>
    </row>
    <row r="41" spans="1:10" ht="17">
      <c r="A41" s="17">
        <v>1</v>
      </c>
      <c r="B41" s="16" t="s">
        <v>77</v>
      </c>
      <c r="C41" s="16" t="s">
        <v>252</v>
      </c>
      <c r="D41" s="16"/>
      <c r="E41" s="93" t="s">
        <v>39</v>
      </c>
      <c r="F41" s="99">
        <v>84</v>
      </c>
      <c r="G41" s="20" t="s">
        <v>279</v>
      </c>
      <c r="H41" s="172">
        <v>320</v>
      </c>
      <c r="I41" s="44">
        <f t="shared" ref="I41:I44" si="2">F41*H41</f>
        <v>26880</v>
      </c>
      <c r="J41" s="172"/>
    </row>
    <row r="42" spans="1:10" ht="17">
      <c r="A42" s="17">
        <v>2</v>
      </c>
      <c r="B42" s="16" t="s">
        <v>77</v>
      </c>
      <c r="C42" s="16" t="s">
        <v>278</v>
      </c>
      <c r="D42" s="16" t="s">
        <v>280</v>
      </c>
      <c r="E42" s="93" t="s">
        <v>39</v>
      </c>
      <c r="F42" s="99">
        <v>24</v>
      </c>
      <c r="G42" s="19" t="s">
        <v>201</v>
      </c>
      <c r="H42" s="172">
        <v>450</v>
      </c>
      <c r="I42" s="44">
        <f t="shared" si="2"/>
        <v>10800</v>
      </c>
      <c r="J42" s="172"/>
    </row>
    <row r="43" spans="1:10" ht="34">
      <c r="A43" s="17">
        <v>3</v>
      </c>
      <c r="B43" s="16" t="s">
        <v>210</v>
      </c>
      <c r="C43" s="16" t="s">
        <v>253</v>
      </c>
      <c r="D43" s="16" t="s">
        <v>195</v>
      </c>
      <c r="E43" s="93" t="s">
        <v>196</v>
      </c>
      <c r="F43" s="99">
        <v>7</v>
      </c>
      <c r="G43" s="19" t="s">
        <v>198</v>
      </c>
      <c r="H43" s="172">
        <v>3200</v>
      </c>
      <c r="I43" s="44">
        <f t="shared" si="2"/>
        <v>22400</v>
      </c>
      <c r="J43" s="172"/>
    </row>
    <row r="44" spans="1:10" ht="17">
      <c r="A44" s="17">
        <v>4</v>
      </c>
      <c r="B44" s="16" t="s">
        <v>255</v>
      </c>
      <c r="C44" s="16" t="s">
        <v>327</v>
      </c>
      <c r="D44" s="16"/>
      <c r="E44" s="93" t="s">
        <v>39</v>
      </c>
      <c r="F44" s="99">
        <v>25</v>
      </c>
      <c r="G44" s="19" t="s">
        <v>326</v>
      </c>
      <c r="H44" s="172">
        <v>220</v>
      </c>
      <c r="I44" s="44">
        <f t="shared" si="2"/>
        <v>5500</v>
      </c>
      <c r="J44" s="172"/>
    </row>
    <row r="45" spans="1:10" ht="17">
      <c r="A45" s="17">
        <v>5</v>
      </c>
      <c r="B45" s="16" t="s">
        <v>254</v>
      </c>
      <c r="C45" s="16" t="s">
        <v>253</v>
      </c>
      <c r="D45" s="16" t="s">
        <v>78</v>
      </c>
      <c r="E45" s="93" t="s">
        <v>51</v>
      </c>
      <c r="F45" s="99">
        <v>3</v>
      </c>
      <c r="G45" s="20" t="s">
        <v>318</v>
      </c>
      <c r="H45" s="172">
        <v>3000</v>
      </c>
      <c r="I45" s="44">
        <f>F45*H45</f>
        <v>9000</v>
      </c>
      <c r="J45" s="172"/>
    </row>
    <row r="46" spans="1:10" ht="17">
      <c r="A46" s="15" t="s">
        <v>79</v>
      </c>
      <c r="B46" s="14" t="s">
        <v>329</v>
      </c>
      <c r="C46" s="14"/>
      <c r="D46" s="14"/>
      <c r="E46" s="15"/>
      <c r="F46" s="15"/>
      <c r="G46" s="14"/>
      <c r="H46" s="134"/>
      <c r="I46" s="45"/>
      <c r="J46" s="134"/>
    </row>
    <row r="47" spans="1:10" ht="17">
      <c r="A47" s="17">
        <v>1</v>
      </c>
      <c r="B47" s="16" t="s">
        <v>330</v>
      </c>
      <c r="C47" s="16" t="s">
        <v>261</v>
      </c>
      <c r="D47" s="16" t="s">
        <v>197</v>
      </c>
      <c r="E47" s="17" t="s">
        <v>39</v>
      </c>
      <c r="F47" s="17">
        <v>35</v>
      </c>
      <c r="G47" s="20" t="s">
        <v>328</v>
      </c>
      <c r="H47" s="172">
        <v>280</v>
      </c>
      <c r="I47" s="44">
        <f>F47*H47</f>
        <v>9800</v>
      </c>
      <c r="J47" s="172"/>
    </row>
    <row r="48" spans="1:10" ht="24" customHeight="1">
      <c r="A48" s="17">
        <v>2</v>
      </c>
      <c r="B48" s="16" t="s">
        <v>331</v>
      </c>
      <c r="C48" s="16" t="s">
        <v>256</v>
      </c>
      <c r="D48" s="16" t="s">
        <v>197</v>
      </c>
      <c r="E48" s="17" t="s">
        <v>39</v>
      </c>
      <c r="F48" s="17">
        <v>35</v>
      </c>
      <c r="G48" s="20" t="s">
        <v>208</v>
      </c>
      <c r="H48" s="172">
        <v>280</v>
      </c>
      <c r="I48" s="44">
        <f>F48*H48</f>
        <v>9800</v>
      </c>
      <c r="J48" s="172"/>
    </row>
    <row r="49" spans="1:10" ht="17">
      <c r="A49" s="17">
        <v>3</v>
      </c>
      <c r="B49" s="16" t="s">
        <v>332</v>
      </c>
      <c r="C49" s="16" t="s">
        <v>257</v>
      </c>
      <c r="D49" s="16"/>
      <c r="E49" s="17" t="s">
        <v>196</v>
      </c>
      <c r="F49" s="17">
        <v>2</v>
      </c>
      <c r="G49" s="20" t="s">
        <v>198</v>
      </c>
      <c r="H49" s="172">
        <v>2000</v>
      </c>
      <c r="I49" s="44">
        <f>F49*H49</f>
        <v>4000</v>
      </c>
      <c r="J49" s="172"/>
    </row>
    <row r="50" spans="1:10" ht="17">
      <c r="A50" s="15" t="s">
        <v>80</v>
      </c>
      <c r="B50" s="14" t="s">
        <v>81</v>
      </c>
      <c r="C50" s="14"/>
      <c r="D50" s="14"/>
      <c r="E50" s="15"/>
      <c r="F50" s="15"/>
      <c r="G50" s="14"/>
      <c r="H50" s="134"/>
      <c r="I50" s="45"/>
      <c r="J50" s="134"/>
    </row>
    <row r="51" spans="1:10" ht="17">
      <c r="A51" s="17">
        <v>1</v>
      </c>
      <c r="B51" s="16" t="s">
        <v>576</v>
      </c>
      <c r="C51" s="16" t="s">
        <v>83</v>
      </c>
      <c r="D51" s="16" t="s">
        <v>577</v>
      </c>
      <c r="E51" s="17" t="s">
        <v>85</v>
      </c>
      <c r="F51" s="17">
        <v>6</v>
      </c>
      <c r="G51" s="20" t="s">
        <v>258</v>
      </c>
      <c r="H51" s="172">
        <v>1000</v>
      </c>
      <c r="I51" s="44">
        <f>F51*H51</f>
        <v>6000</v>
      </c>
      <c r="J51" s="172"/>
    </row>
    <row r="52" spans="1:10" ht="17">
      <c r="A52" s="17">
        <v>2</v>
      </c>
      <c r="B52" s="16" t="s">
        <v>87</v>
      </c>
      <c r="C52" s="16" t="s">
        <v>88</v>
      </c>
      <c r="D52" s="16"/>
      <c r="E52" s="17" t="s">
        <v>85</v>
      </c>
      <c r="F52" s="17">
        <v>10</v>
      </c>
      <c r="G52" s="20" t="s">
        <v>258</v>
      </c>
      <c r="H52" s="172">
        <v>800</v>
      </c>
      <c r="I52" s="44">
        <f>F52*H52</f>
        <v>8000</v>
      </c>
      <c r="J52" s="172"/>
    </row>
    <row r="53" spans="1:10" ht="17">
      <c r="A53" s="15" t="s">
        <v>361</v>
      </c>
      <c r="B53" s="14" t="s">
        <v>89</v>
      </c>
      <c r="C53" s="14"/>
      <c r="D53" s="14"/>
      <c r="E53" s="15"/>
      <c r="F53" s="15"/>
      <c r="G53" s="14"/>
      <c r="H53" s="134"/>
      <c r="I53" s="45"/>
      <c r="J53" s="134"/>
    </row>
    <row r="54" spans="1:10" ht="17">
      <c r="A54" s="17">
        <v>1</v>
      </c>
      <c r="B54" s="16" t="s">
        <v>90</v>
      </c>
      <c r="C54" s="16" t="s">
        <v>551</v>
      </c>
      <c r="D54" s="16"/>
      <c r="E54" s="17" t="s">
        <v>51</v>
      </c>
      <c r="F54" s="17">
        <v>1</v>
      </c>
      <c r="G54" s="20" t="s">
        <v>282</v>
      </c>
      <c r="H54" s="172">
        <v>4500</v>
      </c>
      <c r="I54" s="44">
        <f t="shared" ref="I54:I63" si="3">F54*H54</f>
        <v>4500</v>
      </c>
      <c r="J54" s="172"/>
    </row>
    <row r="55" spans="1:10" ht="17">
      <c r="A55" s="17">
        <v>2</v>
      </c>
      <c r="B55" s="16" t="s">
        <v>92</v>
      </c>
      <c r="C55" s="16" t="s">
        <v>553</v>
      </c>
      <c r="D55" s="16"/>
      <c r="E55" s="17" t="s">
        <v>51</v>
      </c>
      <c r="F55" s="17">
        <v>1</v>
      </c>
      <c r="G55" s="20" t="s">
        <v>282</v>
      </c>
      <c r="H55" s="172">
        <v>800</v>
      </c>
      <c r="I55" s="44">
        <f t="shared" si="3"/>
        <v>800</v>
      </c>
      <c r="J55" s="172"/>
    </row>
    <row r="56" spans="1:10" ht="17">
      <c r="A56" s="17">
        <v>3</v>
      </c>
      <c r="B56" s="16" t="s">
        <v>548</v>
      </c>
      <c r="C56" s="16" t="s">
        <v>547</v>
      </c>
      <c r="D56" s="16"/>
      <c r="E56" s="17" t="s">
        <v>51</v>
      </c>
      <c r="F56" s="17">
        <v>1</v>
      </c>
      <c r="G56" s="20" t="s">
        <v>282</v>
      </c>
      <c r="H56" s="172">
        <v>2000</v>
      </c>
      <c r="I56" s="44">
        <f t="shared" si="3"/>
        <v>2000</v>
      </c>
      <c r="J56" s="172"/>
    </row>
    <row r="57" spans="1:10" ht="17">
      <c r="A57" s="17">
        <v>4</v>
      </c>
      <c r="B57" s="16" t="s">
        <v>347</v>
      </c>
      <c r="C57" s="16" t="s">
        <v>549</v>
      </c>
      <c r="D57" s="16"/>
      <c r="E57" s="17" t="s">
        <v>262</v>
      </c>
      <c r="F57" s="17">
        <v>1</v>
      </c>
      <c r="G57" s="20" t="s">
        <v>345</v>
      </c>
      <c r="H57" s="172">
        <v>3500</v>
      </c>
      <c r="I57" s="44">
        <f t="shared" si="3"/>
        <v>3500</v>
      </c>
      <c r="J57" s="172"/>
    </row>
    <row r="58" spans="1:10" ht="17">
      <c r="A58" s="17">
        <v>5</v>
      </c>
      <c r="B58" s="16" t="s">
        <v>550</v>
      </c>
      <c r="C58" s="16" t="s">
        <v>552</v>
      </c>
      <c r="D58" s="16"/>
      <c r="E58" s="17" t="s">
        <v>51</v>
      </c>
      <c r="F58" s="17">
        <v>1</v>
      </c>
      <c r="G58" s="20" t="s">
        <v>282</v>
      </c>
      <c r="H58" s="172">
        <v>3000</v>
      </c>
      <c r="I58" s="44">
        <f t="shared" si="3"/>
        <v>3000</v>
      </c>
      <c r="J58" s="172"/>
    </row>
    <row r="59" spans="1:10" ht="17">
      <c r="A59" s="17">
        <v>6</v>
      </c>
      <c r="B59" s="16" t="s">
        <v>94</v>
      </c>
      <c r="C59" s="16" t="s">
        <v>95</v>
      </c>
      <c r="D59" s="16"/>
      <c r="E59" s="17" t="s">
        <v>48</v>
      </c>
      <c r="F59" s="17">
        <v>30</v>
      </c>
      <c r="G59" s="20" t="s">
        <v>282</v>
      </c>
      <c r="H59" s="172">
        <v>350</v>
      </c>
      <c r="I59" s="44">
        <f t="shared" si="3"/>
        <v>10500</v>
      </c>
      <c r="J59" s="172"/>
    </row>
    <row r="60" spans="1:10" ht="17">
      <c r="A60" s="17">
        <v>7</v>
      </c>
      <c r="B60" s="16" t="s">
        <v>96</v>
      </c>
      <c r="C60" s="16" t="s">
        <v>97</v>
      </c>
      <c r="D60" s="16" t="s">
        <v>98</v>
      </c>
      <c r="E60" s="17" t="s">
        <v>51</v>
      </c>
      <c r="F60" s="17">
        <v>2</v>
      </c>
      <c r="G60" s="20" t="s">
        <v>282</v>
      </c>
      <c r="H60" s="172">
        <v>320</v>
      </c>
      <c r="I60" s="44">
        <f t="shared" si="3"/>
        <v>640</v>
      </c>
      <c r="J60" s="172"/>
    </row>
    <row r="61" spans="1:10" ht="17">
      <c r="A61" s="17">
        <v>8</v>
      </c>
      <c r="B61" s="16" t="s">
        <v>99</v>
      </c>
      <c r="C61" s="16" t="s">
        <v>200</v>
      </c>
      <c r="D61" s="16" t="s">
        <v>100</v>
      </c>
      <c r="E61" s="17" t="s">
        <v>51</v>
      </c>
      <c r="F61" s="17">
        <v>7</v>
      </c>
      <c r="G61" s="20" t="s">
        <v>282</v>
      </c>
      <c r="H61" s="172">
        <v>320</v>
      </c>
      <c r="I61" s="44">
        <f t="shared" si="3"/>
        <v>2240</v>
      </c>
      <c r="J61" s="172"/>
    </row>
    <row r="62" spans="1:10" ht="17">
      <c r="A62" s="17">
        <v>9</v>
      </c>
      <c r="B62" s="16" t="s">
        <v>554</v>
      </c>
      <c r="C62" s="16"/>
      <c r="D62" s="16"/>
      <c r="E62" s="17" t="s">
        <v>51</v>
      </c>
      <c r="F62" s="17">
        <v>1</v>
      </c>
      <c r="G62" s="20" t="s">
        <v>282</v>
      </c>
      <c r="H62" s="172">
        <v>2000</v>
      </c>
      <c r="I62" s="44">
        <f t="shared" si="3"/>
        <v>2000</v>
      </c>
      <c r="J62" s="172"/>
    </row>
    <row r="63" spans="1:10" ht="17">
      <c r="A63" s="17">
        <v>10</v>
      </c>
      <c r="B63" s="16" t="s">
        <v>555</v>
      </c>
      <c r="C63" s="16" t="s">
        <v>556</v>
      </c>
      <c r="D63" s="16" t="s">
        <v>557</v>
      </c>
      <c r="E63" s="17" t="s">
        <v>51</v>
      </c>
      <c r="F63" s="17">
        <v>1</v>
      </c>
      <c r="G63" s="20" t="s">
        <v>282</v>
      </c>
      <c r="H63" s="172">
        <v>4500</v>
      </c>
      <c r="I63" s="44">
        <f t="shared" si="3"/>
        <v>4500</v>
      </c>
      <c r="J63" s="172"/>
    </row>
    <row r="64" spans="1:10" ht="17">
      <c r="A64" s="15" t="s">
        <v>356</v>
      </c>
      <c r="B64" s="14" t="s">
        <v>101</v>
      </c>
      <c r="C64" s="14"/>
      <c r="D64" s="14"/>
      <c r="E64" s="15"/>
      <c r="F64" s="15"/>
      <c r="G64" s="14"/>
      <c r="H64" s="134"/>
      <c r="I64" s="45"/>
      <c r="J64" s="134"/>
    </row>
    <row r="65" spans="1:10" ht="17">
      <c r="A65" s="17">
        <v>1</v>
      </c>
      <c r="B65" s="16" t="s">
        <v>348</v>
      </c>
      <c r="C65" s="16" t="s">
        <v>202</v>
      </c>
      <c r="D65" s="16" t="s">
        <v>102</v>
      </c>
      <c r="E65" s="17" t="s">
        <v>93</v>
      </c>
      <c r="F65" s="17">
        <v>7</v>
      </c>
      <c r="G65" s="20" t="s">
        <v>198</v>
      </c>
      <c r="H65" s="172">
        <v>1400</v>
      </c>
      <c r="I65" s="44">
        <f t="shared" ref="I65" si="4">F65*H65</f>
        <v>9800</v>
      </c>
      <c r="J65" s="172"/>
    </row>
    <row r="66" spans="1:10" ht="21" customHeight="1">
      <c r="A66" s="17">
        <v>2</v>
      </c>
      <c r="B66" s="16" t="s">
        <v>103</v>
      </c>
      <c r="C66" s="16" t="s">
        <v>104</v>
      </c>
      <c r="D66" s="16" t="s">
        <v>105</v>
      </c>
      <c r="E66" s="17" t="s">
        <v>51</v>
      </c>
      <c r="F66" s="17">
        <v>1</v>
      </c>
      <c r="G66" s="20" t="s">
        <v>561</v>
      </c>
      <c r="H66" s="172">
        <v>6500</v>
      </c>
      <c r="I66" s="43">
        <f>F66*H66</f>
        <v>6500</v>
      </c>
      <c r="J66" s="172"/>
    </row>
    <row r="67" spans="1:10" ht="15.75" customHeight="1">
      <c r="A67" s="17">
        <v>3</v>
      </c>
      <c r="B67" s="16" t="s">
        <v>260</v>
      </c>
      <c r="C67" s="16" t="s">
        <v>106</v>
      </c>
      <c r="D67" s="16" t="s">
        <v>562</v>
      </c>
      <c r="E67" s="17" t="s">
        <v>51</v>
      </c>
      <c r="F67" s="17">
        <v>1</v>
      </c>
      <c r="G67" s="20" t="s">
        <v>282</v>
      </c>
      <c r="H67" s="172">
        <v>4500</v>
      </c>
      <c r="I67" s="43">
        <f>F67*H67</f>
        <v>4500</v>
      </c>
      <c r="J67" s="172"/>
    </row>
    <row r="68" spans="1:10" ht="17">
      <c r="A68" s="15" t="s">
        <v>107</v>
      </c>
      <c r="B68" s="14" t="s">
        <v>108</v>
      </c>
      <c r="C68" s="14"/>
      <c r="D68" s="14"/>
      <c r="E68" s="15"/>
      <c r="F68" s="15"/>
      <c r="G68" s="14"/>
      <c r="H68" s="137"/>
      <c r="I68" s="45"/>
      <c r="J68" s="137"/>
    </row>
    <row r="69" spans="1:10" ht="17">
      <c r="A69" s="17">
        <v>1</v>
      </c>
      <c r="B69" s="16" t="s">
        <v>109</v>
      </c>
      <c r="C69" s="21"/>
      <c r="D69" s="21"/>
      <c r="E69" s="17" t="s">
        <v>8</v>
      </c>
      <c r="F69" s="17">
        <v>2</v>
      </c>
      <c r="G69" s="20" t="s">
        <v>563</v>
      </c>
      <c r="H69" s="172">
        <v>1500</v>
      </c>
      <c r="I69" s="43">
        <f>F69*H69</f>
        <v>3000</v>
      </c>
      <c r="J69" s="172"/>
    </row>
    <row r="70" spans="1:10" ht="17">
      <c r="A70" s="17">
        <v>2</v>
      </c>
      <c r="B70" s="16" t="s">
        <v>110</v>
      </c>
      <c r="C70" s="21"/>
      <c r="D70" s="21"/>
      <c r="E70" s="17" t="s">
        <v>8</v>
      </c>
      <c r="F70" s="17">
        <v>2</v>
      </c>
      <c r="G70" s="20" t="s">
        <v>205</v>
      </c>
      <c r="H70" s="172">
        <v>2800</v>
      </c>
      <c r="I70" s="43">
        <f t="shared" ref="I70:I75" si="5">F70*H70</f>
        <v>5600</v>
      </c>
      <c r="J70" s="172"/>
    </row>
    <row r="71" spans="1:10" ht="17">
      <c r="A71" s="17">
        <v>3</v>
      </c>
      <c r="B71" s="23" t="s">
        <v>111</v>
      </c>
      <c r="C71" s="21"/>
      <c r="D71" s="21"/>
      <c r="E71" s="17" t="s">
        <v>112</v>
      </c>
      <c r="F71" s="17">
        <v>25</v>
      </c>
      <c r="G71" s="20" t="s">
        <v>205</v>
      </c>
      <c r="H71" s="172">
        <v>80</v>
      </c>
      <c r="I71" s="43">
        <f t="shared" si="5"/>
        <v>2000</v>
      </c>
      <c r="J71" s="172"/>
    </row>
    <row r="72" spans="1:10" ht="17">
      <c r="A72" s="17">
        <v>4</v>
      </c>
      <c r="B72" s="23" t="s">
        <v>564</v>
      </c>
      <c r="C72" s="21"/>
      <c r="D72" s="16" t="s">
        <v>565</v>
      </c>
      <c r="E72" s="17" t="s">
        <v>566</v>
      </c>
      <c r="F72" s="17">
        <v>15</v>
      </c>
      <c r="G72" s="20" t="s">
        <v>198</v>
      </c>
      <c r="H72" s="172">
        <v>800</v>
      </c>
      <c r="I72" s="43">
        <f t="shared" si="5"/>
        <v>12000</v>
      </c>
      <c r="J72" s="172"/>
    </row>
    <row r="73" spans="1:10" ht="17">
      <c r="A73" s="17">
        <v>5</v>
      </c>
      <c r="B73" s="16" t="s">
        <v>531</v>
      </c>
      <c r="C73" s="21"/>
      <c r="D73" s="21"/>
      <c r="E73" s="17" t="s">
        <v>567</v>
      </c>
      <c r="F73" s="17">
        <v>1</v>
      </c>
      <c r="G73" s="20" t="s">
        <v>568</v>
      </c>
      <c r="H73" s="172">
        <v>5000</v>
      </c>
      <c r="I73" s="43">
        <f t="shared" si="5"/>
        <v>5000</v>
      </c>
      <c r="J73" s="172"/>
    </row>
    <row r="74" spans="1:10" ht="17">
      <c r="A74" s="17">
        <v>6</v>
      </c>
      <c r="B74" s="16" t="s">
        <v>127</v>
      </c>
      <c r="C74" s="16" t="s">
        <v>113</v>
      </c>
      <c r="D74" s="21"/>
      <c r="E74" s="17" t="s">
        <v>85</v>
      </c>
      <c r="F74" s="17">
        <v>10</v>
      </c>
      <c r="G74" s="20" t="s">
        <v>205</v>
      </c>
      <c r="H74" s="172">
        <v>120</v>
      </c>
      <c r="I74" s="43">
        <f t="shared" si="5"/>
        <v>1200</v>
      </c>
      <c r="J74" s="172"/>
    </row>
    <row r="75" spans="1:10" ht="17">
      <c r="A75" s="17">
        <v>7</v>
      </c>
      <c r="B75" s="16" t="s">
        <v>114</v>
      </c>
      <c r="C75" s="16" t="s">
        <v>115</v>
      </c>
      <c r="D75" s="21"/>
      <c r="E75" s="17" t="s">
        <v>262</v>
      </c>
      <c r="F75" s="17">
        <v>1</v>
      </c>
      <c r="G75" s="20" t="s">
        <v>116</v>
      </c>
      <c r="H75" s="172">
        <v>3000</v>
      </c>
      <c r="I75" s="43">
        <f t="shared" si="5"/>
        <v>3000</v>
      </c>
      <c r="J75" s="172"/>
    </row>
    <row r="76" spans="1:10" ht="17">
      <c r="A76" s="15" t="s">
        <v>117</v>
      </c>
      <c r="B76" s="14" t="s">
        <v>118</v>
      </c>
      <c r="C76" s="14"/>
      <c r="D76" s="14"/>
      <c r="E76" s="15"/>
      <c r="F76" s="15"/>
      <c r="G76" s="14"/>
      <c r="H76" s="137"/>
      <c r="I76" s="45"/>
      <c r="J76" s="137"/>
    </row>
    <row r="77" spans="1:10" ht="17">
      <c r="A77" s="17">
        <v>1</v>
      </c>
      <c r="B77" s="16" t="s">
        <v>119</v>
      </c>
      <c r="C77" s="16" t="s">
        <v>351</v>
      </c>
      <c r="D77" s="16"/>
      <c r="E77" s="17" t="s">
        <v>51</v>
      </c>
      <c r="F77" s="17">
        <v>12</v>
      </c>
      <c r="G77" s="20" t="s">
        <v>569</v>
      </c>
      <c r="H77" s="172">
        <v>450</v>
      </c>
      <c r="I77" s="43">
        <f t="shared" ref="I77:I80" si="6">F77*H77</f>
        <v>5400</v>
      </c>
      <c r="J77" s="172"/>
    </row>
    <row r="78" spans="1:10" ht="17">
      <c r="A78" s="17">
        <v>2</v>
      </c>
      <c r="B78" s="16" t="s">
        <v>352</v>
      </c>
      <c r="C78" s="16"/>
      <c r="D78" s="16"/>
      <c r="E78" s="17" t="s">
        <v>8</v>
      </c>
      <c r="F78" s="17">
        <v>4</v>
      </c>
      <c r="G78" s="20" t="s">
        <v>396</v>
      </c>
      <c r="H78" s="172">
        <v>120</v>
      </c>
      <c r="I78" s="43">
        <f t="shared" si="6"/>
        <v>480</v>
      </c>
      <c r="J78" s="172"/>
    </row>
    <row r="79" spans="1:10" ht="17">
      <c r="A79" s="17">
        <v>3</v>
      </c>
      <c r="B79" s="16" t="s">
        <v>120</v>
      </c>
      <c r="C79" s="16"/>
      <c r="D79" s="16"/>
      <c r="E79" s="17" t="s">
        <v>51</v>
      </c>
      <c r="F79" s="17">
        <v>10</v>
      </c>
      <c r="G79" s="20" t="s">
        <v>129</v>
      </c>
      <c r="H79" s="172">
        <v>50</v>
      </c>
      <c r="I79" s="43">
        <f t="shared" si="6"/>
        <v>500</v>
      </c>
      <c r="J79" s="172"/>
    </row>
    <row r="80" spans="1:10" ht="17">
      <c r="A80" s="17">
        <v>4</v>
      </c>
      <c r="B80" s="16" t="s">
        <v>121</v>
      </c>
      <c r="C80" s="16"/>
      <c r="D80" s="16"/>
      <c r="E80" s="17" t="s">
        <v>85</v>
      </c>
      <c r="F80" s="17">
        <v>2</v>
      </c>
      <c r="G80" s="20" t="s">
        <v>128</v>
      </c>
      <c r="H80" s="172">
        <v>800</v>
      </c>
      <c r="I80" s="43">
        <f t="shared" si="6"/>
        <v>1600</v>
      </c>
      <c r="J80" s="172"/>
    </row>
    <row r="81" spans="1:10" ht="17">
      <c r="A81" s="17">
        <v>5</v>
      </c>
      <c r="B81" s="16" t="s">
        <v>272</v>
      </c>
      <c r="C81" s="16"/>
      <c r="D81" s="21"/>
      <c r="E81" s="17" t="s">
        <v>189</v>
      </c>
      <c r="F81" s="17">
        <v>2</v>
      </c>
      <c r="G81" s="20" t="s">
        <v>353</v>
      </c>
      <c r="H81" s="172">
        <v>1200</v>
      </c>
      <c r="I81" s="43">
        <f>F81*H81</f>
        <v>2400</v>
      </c>
      <c r="J81" s="172"/>
    </row>
    <row r="82" spans="1:10" ht="17">
      <c r="A82" s="17">
        <v>6</v>
      </c>
      <c r="B82" s="16" t="s">
        <v>122</v>
      </c>
      <c r="C82" s="16" t="s">
        <v>358</v>
      </c>
      <c r="D82" s="16"/>
      <c r="E82" s="17" t="s">
        <v>85</v>
      </c>
      <c r="F82" s="17">
        <v>16</v>
      </c>
      <c r="G82" s="20" t="s">
        <v>209</v>
      </c>
      <c r="H82" s="172">
        <v>100</v>
      </c>
      <c r="I82" s="43">
        <f>F82*H82</f>
        <v>1600</v>
      </c>
      <c r="J82" s="172"/>
    </row>
    <row r="83" spans="1:10" ht="17">
      <c r="A83" s="17">
        <v>7</v>
      </c>
      <c r="B83" s="16" t="s">
        <v>123</v>
      </c>
      <c r="C83" s="16" t="s">
        <v>124</v>
      </c>
      <c r="D83" s="16"/>
      <c r="E83" s="17" t="s">
        <v>134</v>
      </c>
      <c r="F83" s="17">
        <v>1</v>
      </c>
      <c r="G83" s="20" t="s">
        <v>350</v>
      </c>
      <c r="H83" s="172">
        <v>5000</v>
      </c>
      <c r="I83" s="43">
        <f>F83*H83</f>
        <v>5000</v>
      </c>
      <c r="J83" s="172"/>
    </row>
    <row r="84" spans="1:10" ht="17.25" customHeight="1">
      <c r="A84" s="211" t="s">
        <v>246</v>
      </c>
      <c r="B84" s="211"/>
      <c r="C84" s="211"/>
      <c r="D84" s="211"/>
      <c r="E84" s="211"/>
      <c r="F84" s="211"/>
      <c r="G84" s="211"/>
      <c r="H84" s="211"/>
      <c r="I84" s="121">
        <f>SUM(I6:I83)</f>
        <v>510205</v>
      </c>
    </row>
    <row r="85" spans="1:10" ht="17.25" customHeight="1">
      <c r="A85" s="211" t="s">
        <v>362</v>
      </c>
      <c r="B85" s="211"/>
      <c r="C85" s="211"/>
      <c r="D85" s="211"/>
      <c r="E85" s="211"/>
      <c r="F85" s="211"/>
      <c r="G85" s="211"/>
      <c r="H85" s="211"/>
      <c r="I85" s="121">
        <f>I84*4</f>
        <v>2040820</v>
      </c>
    </row>
  </sheetData>
  <sheetProtection algorithmName="SHA-512" hashValue="U+m0AEawunCFmStVhb18vHt6Ls8GLSjpoJrPtl0pwjyd1G9NXZHzky+qKWr9nhxyQRCsU0DjQ418uR97CukJyQ==" saltValue="wP8UhSdc5fYKeaW6r8bOqg==" spinCount="100000" sheet="1" objects="1" scenarios="1"/>
  <mergeCells count="3">
    <mergeCell ref="A1:H1"/>
    <mergeCell ref="A84:H84"/>
    <mergeCell ref="A85:H85"/>
  </mergeCells>
  <phoneticPr fontId="3" type="noConversion"/>
  <pageMargins left="0.7" right="0.7" top="0.75" bottom="0.75" header="0.3" footer="0.3"/>
  <pageSetup scale="4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6"/>
  <sheetViews>
    <sheetView view="pageBreakPreview" zoomScaleNormal="85" workbookViewId="0">
      <selection activeCell="H22" sqref="H22:H25"/>
    </sheetView>
  </sheetViews>
  <sheetFormatPr baseColWidth="10" defaultColWidth="9" defaultRowHeight="16"/>
  <cols>
    <col min="1" max="1" width="9.1640625" style="9" bestFit="1" customWidth="1"/>
    <col min="2" max="2" width="29" style="9" customWidth="1"/>
    <col min="3" max="3" width="29.1640625" style="9" customWidth="1"/>
    <col min="4" max="4" width="24" style="9" customWidth="1"/>
    <col min="5" max="5" width="7" style="9" customWidth="1"/>
    <col min="6" max="6" width="5.6640625" style="9" customWidth="1"/>
    <col min="7" max="7" width="26.1640625" style="9" customWidth="1"/>
    <col min="8" max="8" width="24.5" style="9" customWidth="1"/>
    <col min="9" max="9" width="21.83203125" style="9" customWidth="1"/>
    <col min="10" max="10" width="40.5" style="9" customWidth="1"/>
    <col min="11" max="16384" width="9" style="9"/>
  </cols>
  <sheetData>
    <row r="1" spans="1:10" ht="79.5" customHeight="1">
      <c r="A1" s="210" t="s">
        <v>416</v>
      </c>
      <c r="B1" s="210"/>
      <c r="C1" s="210"/>
      <c r="D1" s="210"/>
      <c r="E1" s="210"/>
      <c r="F1" s="210"/>
      <c r="G1" s="210"/>
      <c r="H1" s="210"/>
      <c r="I1" s="77"/>
    </row>
    <row r="2" spans="1:10" ht="16.5" customHeight="1">
      <c r="A2" s="89" t="s">
        <v>219</v>
      </c>
      <c r="B2" s="89" t="s">
        <v>28</v>
      </c>
      <c r="C2" s="89" t="s">
        <v>220</v>
      </c>
      <c r="D2" s="89" t="s">
        <v>29</v>
      </c>
      <c r="E2" s="89" t="s">
        <v>30</v>
      </c>
      <c r="F2" s="89" t="s">
        <v>125</v>
      </c>
      <c r="G2" s="89" t="s">
        <v>187</v>
      </c>
      <c r="H2" s="89" t="s">
        <v>130</v>
      </c>
      <c r="I2" s="89" t="s">
        <v>131</v>
      </c>
      <c r="J2" s="89" t="s">
        <v>374</v>
      </c>
    </row>
    <row r="3" spans="1:10">
      <c r="A3" s="10"/>
      <c r="B3" s="10"/>
      <c r="C3" s="10"/>
      <c r="D3" s="10"/>
      <c r="E3" s="10"/>
      <c r="F3" s="10"/>
      <c r="G3" s="10"/>
      <c r="H3" s="11"/>
      <c r="I3" s="11"/>
      <c r="J3" s="11"/>
    </row>
    <row r="4" spans="1:10" ht="17">
      <c r="A4" s="40"/>
      <c r="B4" s="12" t="s">
        <v>31</v>
      </c>
      <c r="C4" s="12"/>
      <c r="D4" s="12"/>
      <c r="E4" s="12"/>
      <c r="F4" s="13"/>
      <c r="G4" s="13"/>
      <c r="H4" s="13"/>
      <c r="I4" s="41"/>
      <c r="J4" s="41"/>
    </row>
    <row r="5" spans="1:10" ht="17">
      <c r="A5" s="15" t="s">
        <v>32</v>
      </c>
      <c r="B5" s="14" t="s">
        <v>33</v>
      </c>
      <c r="C5" s="15"/>
      <c r="D5" s="15"/>
      <c r="E5" s="15"/>
      <c r="F5" s="15"/>
      <c r="G5" s="15"/>
      <c r="H5" s="15"/>
      <c r="I5" s="42"/>
      <c r="J5" s="42"/>
    </row>
    <row r="6" spans="1:10" s="36" customFormat="1" ht="17">
      <c r="A6" s="35">
        <v>1</v>
      </c>
      <c r="B6" s="23" t="s">
        <v>34</v>
      </c>
      <c r="C6" s="23" t="s">
        <v>35</v>
      </c>
      <c r="D6" s="23"/>
      <c r="E6" s="35" t="s">
        <v>9</v>
      </c>
      <c r="F6" s="138">
        <v>200</v>
      </c>
      <c r="G6" s="23" t="s">
        <v>417</v>
      </c>
      <c r="H6" s="172">
        <v>45</v>
      </c>
      <c r="I6" s="44">
        <f>F6*H6</f>
        <v>9000</v>
      </c>
      <c r="J6" s="172"/>
    </row>
    <row r="7" spans="1:10" s="36" customFormat="1" ht="17">
      <c r="A7" s="35">
        <v>2</v>
      </c>
      <c r="B7" s="23" t="s">
        <v>36</v>
      </c>
      <c r="C7" s="23" t="s">
        <v>37</v>
      </c>
      <c r="D7" s="23" t="s">
        <v>38</v>
      </c>
      <c r="E7" s="17" t="s">
        <v>39</v>
      </c>
      <c r="F7" s="130">
        <v>200</v>
      </c>
      <c r="G7" s="23" t="s">
        <v>417</v>
      </c>
      <c r="H7" s="172">
        <v>140</v>
      </c>
      <c r="I7" s="44">
        <f t="shared" ref="I7:I10" si="0">F7*H7</f>
        <v>28000</v>
      </c>
      <c r="J7" s="172"/>
    </row>
    <row r="8" spans="1:10" s="36" customFormat="1" ht="17">
      <c r="A8" s="35">
        <v>3</v>
      </c>
      <c r="B8" s="23" t="s">
        <v>40</v>
      </c>
      <c r="C8" s="23" t="s">
        <v>41</v>
      </c>
      <c r="D8" s="23" t="s">
        <v>42</v>
      </c>
      <c r="E8" s="17" t="s">
        <v>39</v>
      </c>
      <c r="F8" s="130">
        <v>200</v>
      </c>
      <c r="G8" s="23" t="s">
        <v>417</v>
      </c>
      <c r="H8" s="172">
        <v>120</v>
      </c>
      <c r="I8" s="44">
        <f t="shared" si="0"/>
        <v>24000</v>
      </c>
      <c r="J8" s="172"/>
    </row>
    <row r="9" spans="1:10" ht="17">
      <c r="A9" s="35">
        <v>4</v>
      </c>
      <c r="B9" s="16" t="s">
        <v>184</v>
      </c>
      <c r="C9" s="16" t="s">
        <v>43</v>
      </c>
      <c r="D9" s="16"/>
      <c r="E9" s="17" t="s">
        <v>188</v>
      </c>
      <c r="F9" s="130">
        <v>200</v>
      </c>
      <c r="G9" s="23" t="s">
        <v>417</v>
      </c>
      <c r="H9" s="172">
        <v>140</v>
      </c>
      <c r="I9" s="44">
        <f t="shared" si="0"/>
        <v>28000</v>
      </c>
      <c r="J9" s="172"/>
    </row>
    <row r="10" spans="1:10" ht="17">
      <c r="A10" s="35">
        <v>5</v>
      </c>
      <c r="B10" s="16" t="s">
        <v>185</v>
      </c>
      <c r="C10" s="16"/>
      <c r="D10" s="16"/>
      <c r="E10" s="17" t="s">
        <v>355</v>
      </c>
      <c r="F10" s="130">
        <v>20</v>
      </c>
      <c r="G10" s="23" t="s">
        <v>417</v>
      </c>
      <c r="H10" s="172">
        <v>230</v>
      </c>
      <c r="I10" s="44">
        <f t="shared" si="0"/>
        <v>4600</v>
      </c>
      <c r="J10" s="172"/>
    </row>
    <row r="11" spans="1:10" ht="17">
      <c r="A11" s="15" t="s">
        <v>52</v>
      </c>
      <c r="B11" s="14" t="s">
        <v>579</v>
      </c>
      <c r="C11" s="14"/>
      <c r="D11" s="14"/>
      <c r="E11" s="15"/>
      <c r="F11" s="15"/>
      <c r="G11" s="14"/>
      <c r="H11" s="134"/>
      <c r="I11" s="45"/>
      <c r="J11" s="134"/>
    </row>
    <row r="12" spans="1:10" ht="17">
      <c r="A12" s="17">
        <v>1</v>
      </c>
      <c r="B12" s="16" t="s">
        <v>580</v>
      </c>
      <c r="C12" s="16" t="s">
        <v>581</v>
      </c>
      <c r="D12" s="16" t="s">
        <v>590</v>
      </c>
      <c r="E12" s="17" t="s">
        <v>51</v>
      </c>
      <c r="F12" s="129">
        <v>1</v>
      </c>
      <c r="G12" s="16" t="s">
        <v>418</v>
      </c>
      <c r="H12" s="172">
        <v>6500</v>
      </c>
      <c r="I12" s="44">
        <f>F12*H12</f>
        <v>6500</v>
      </c>
      <c r="J12" s="172"/>
    </row>
    <row r="13" spans="1:10" ht="17" customHeight="1">
      <c r="A13" s="17">
        <v>2</v>
      </c>
      <c r="B13" s="16" t="s">
        <v>582</v>
      </c>
      <c r="C13" s="16" t="s">
        <v>583</v>
      </c>
      <c r="D13" s="16"/>
      <c r="E13" s="17" t="s">
        <v>355</v>
      </c>
      <c r="F13" s="129">
        <v>10</v>
      </c>
      <c r="G13" s="19" t="s">
        <v>418</v>
      </c>
      <c r="H13" s="172">
        <v>1200</v>
      </c>
      <c r="I13" s="44">
        <f t="shared" ref="I13:I14" si="1">F13*H13</f>
        <v>12000</v>
      </c>
      <c r="J13" s="172"/>
    </row>
    <row r="14" spans="1:10" ht="17">
      <c r="A14" s="17">
        <v>3</v>
      </c>
      <c r="B14" s="16" t="s">
        <v>584</v>
      </c>
      <c r="C14" s="16"/>
      <c r="D14" s="16" t="s">
        <v>585</v>
      </c>
      <c r="E14" s="17" t="s">
        <v>586</v>
      </c>
      <c r="F14" s="130">
        <v>10</v>
      </c>
      <c r="G14" s="19" t="s">
        <v>418</v>
      </c>
      <c r="H14" s="172">
        <v>650</v>
      </c>
      <c r="I14" s="44">
        <f t="shared" si="1"/>
        <v>6500</v>
      </c>
      <c r="J14" s="172"/>
    </row>
    <row r="15" spans="1:10" ht="17">
      <c r="A15" s="15" t="s">
        <v>79</v>
      </c>
      <c r="B15" s="14" t="s">
        <v>587</v>
      </c>
      <c r="C15" s="14"/>
      <c r="D15" s="14"/>
      <c r="E15" s="15"/>
      <c r="F15" s="15"/>
      <c r="G15" s="14"/>
      <c r="H15" s="134"/>
      <c r="I15" s="45"/>
      <c r="J15" s="134"/>
    </row>
    <row r="16" spans="1:10" ht="17">
      <c r="A16" s="17">
        <v>1</v>
      </c>
      <c r="B16" s="16" t="s">
        <v>588</v>
      </c>
      <c r="C16" s="16" t="s">
        <v>589</v>
      </c>
      <c r="D16" s="16" t="s">
        <v>590</v>
      </c>
      <c r="E16" s="93" t="s">
        <v>193</v>
      </c>
      <c r="F16" s="99">
        <v>1</v>
      </c>
      <c r="G16" s="19" t="s">
        <v>198</v>
      </c>
      <c r="H16" s="172">
        <v>4000</v>
      </c>
      <c r="I16" s="44">
        <f>F16*H16</f>
        <v>4000</v>
      </c>
      <c r="J16" s="172"/>
    </row>
    <row r="17" spans="1:10" ht="17">
      <c r="A17" s="17">
        <v>2</v>
      </c>
      <c r="B17" s="16" t="s">
        <v>591</v>
      </c>
      <c r="C17" s="16" t="s">
        <v>592</v>
      </c>
      <c r="D17" s="16"/>
      <c r="E17" s="93" t="s">
        <v>193</v>
      </c>
      <c r="F17" s="99">
        <v>1</v>
      </c>
      <c r="G17" s="19" t="s">
        <v>198</v>
      </c>
      <c r="H17" s="172">
        <v>3500</v>
      </c>
      <c r="I17" s="44">
        <f>F17*H17</f>
        <v>3500</v>
      </c>
      <c r="J17" s="172"/>
    </row>
    <row r="18" spans="1:10" ht="17">
      <c r="A18" s="17">
        <v>3</v>
      </c>
      <c r="B18" s="16" t="s">
        <v>584</v>
      </c>
      <c r="C18" s="16"/>
      <c r="D18" s="16" t="s">
        <v>585</v>
      </c>
      <c r="E18" s="17" t="s">
        <v>586</v>
      </c>
      <c r="F18" s="130">
        <v>10</v>
      </c>
      <c r="G18" s="19" t="s">
        <v>198</v>
      </c>
      <c r="H18" s="172">
        <v>650</v>
      </c>
      <c r="I18" s="44">
        <f>F18*H18</f>
        <v>6500</v>
      </c>
      <c r="J18" s="172"/>
    </row>
    <row r="19" spans="1:10" ht="17">
      <c r="A19" s="17">
        <v>4</v>
      </c>
      <c r="B19" s="16" t="s">
        <v>593</v>
      </c>
      <c r="C19" s="16" t="s">
        <v>596</v>
      </c>
      <c r="D19" s="16"/>
      <c r="E19" s="93" t="s">
        <v>594</v>
      </c>
      <c r="F19" s="99">
        <v>7.8</v>
      </c>
      <c r="G19" s="19" t="s">
        <v>198</v>
      </c>
      <c r="H19" s="172">
        <v>1000</v>
      </c>
      <c r="I19" s="44">
        <f>F19*H19</f>
        <v>7800</v>
      </c>
      <c r="J19" s="172"/>
    </row>
    <row r="20" spans="1:10" ht="17">
      <c r="A20" s="17">
        <v>5</v>
      </c>
      <c r="B20" s="16" t="s">
        <v>595</v>
      </c>
      <c r="C20" s="16" t="s">
        <v>597</v>
      </c>
      <c r="D20" s="16" t="s">
        <v>598</v>
      </c>
      <c r="E20" s="17" t="s">
        <v>355</v>
      </c>
      <c r="F20" s="130">
        <v>2.8</v>
      </c>
      <c r="G20" s="19" t="s">
        <v>198</v>
      </c>
      <c r="H20" s="172">
        <v>1200</v>
      </c>
      <c r="I20" s="44">
        <f>F20*H20</f>
        <v>3360</v>
      </c>
      <c r="J20" s="172"/>
    </row>
    <row r="21" spans="1:10" ht="17">
      <c r="A21" s="15" t="s">
        <v>419</v>
      </c>
      <c r="B21" s="14" t="s">
        <v>190</v>
      </c>
      <c r="C21" s="14"/>
      <c r="D21" s="14"/>
      <c r="E21" s="15"/>
      <c r="F21" s="15"/>
      <c r="G21" s="14"/>
      <c r="H21" s="134"/>
      <c r="I21" s="45"/>
      <c r="J21" s="134"/>
    </row>
    <row r="22" spans="1:10" ht="17">
      <c r="A22" s="17">
        <v>1</v>
      </c>
      <c r="B22" s="16" t="s">
        <v>119</v>
      </c>
      <c r="C22" s="16" t="s">
        <v>351</v>
      </c>
      <c r="D22" s="16"/>
      <c r="E22" s="17" t="s">
        <v>51</v>
      </c>
      <c r="F22" s="17">
        <v>8</v>
      </c>
      <c r="G22" s="20" t="s">
        <v>421</v>
      </c>
      <c r="H22" s="172">
        <v>450</v>
      </c>
      <c r="I22" s="44">
        <f t="shared" ref="I22:I24" si="2">F22*H22</f>
        <v>3600</v>
      </c>
      <c r="J22" s="172"/>
    </row>
    <row r="23" spans="1:10" ht="17" customHeight="1">
      <c r="A23" s="17">
        <v>2</v>
      </c>
      <c r="B23" s="16" t="s">
        <v>272</v>
      </c>
      <c r="C23" s="16"/>
      <c r="D23" s="16"/>
      <c r="E23" s="93" t="s">
        <v>189</v>
      </c>
      <c r="F23" s="93" t="s">
        <v>420</v>
      </c>
      <c r="G23" s="20" t="s">
        <v>421</v>
      </c>
      <c r="H23" s="172">
        <v>1200</v>
      </c>
      <c r="I23" s="44">
        <f t="shared" si="2"/>
        <v>4800</v>
      </c>
      <c r="J23" s="172"/>
    </row>
    <row r="24" spans="1:10" ht="17" customHeight="1">
      <c r="A24" s="17">
        <v>3</v>
      </c>
      <c r="B24" s="16" t="s">
        <v>357</v>
      </c>
      <c r="C24" s="16" t="s">
        <v>359</v>
      </c>
      <c r="D24" s="16"/>
      <c r="E24" s="93" t="s">
        <v>189</v>
      </c>
      <c r="F24" s="93" t="s">
        <v>423</v>
      </c>
      <c r="G24" s="20" t="s">
        <v>360</v>
      </c>
      <c r="H24" s="172">
        <v>100</v>
      </c>
      <c r="I24" s="44">
        <f t="shared" si="2"/>
        <v>500</v>
      </c>
      <c r="J24" s="172"/>
    </row>
    <row r="25" spans="1:10" ht="17">
      <c r="A25" s="17">
        <v>4</v>
      </c>
      <c r="B25" s="16" t="s">
        <v>123</v>
      </c>
      <c r="C25" s="16" t="s">
        <v>124</v>
      </c>
      <c r="D25" s="16"/>
      <c r="E25" s="17" t="s">
        <v>134</v>
      </c>
      <c r="F25" s="17">
        <v>1</v>
      </c>
      <c r="G25" s="20" t="s">
        <v>401</v>
      </c>
      <c r="H25" s="172">
        <v>2000</v>
      </c>
      <c r="I25" s="43">
        <f>F25*H25</f>
        <v>2000</v>
      </c>
      <c r="J25" s="172"/>
    </row>
    <row r="26" spans="1:10" ht="17.25" customHeight="1">
      <c r="A26" s="211" t="s">
        <v>422</v>
      </c>
      <c r="B26" s="211"/>
      <c r="C26" s="211"/>
      <c r="D26" s="211"/>
      <c r="E26" s="211"/>
      <c r="F26" s="211"/>
      <c r="G26" s="211"/>
      <c r="H26" s="211"/>
      <c r="I26" s="121">
        <f>SUM(I6:I25)</f>
        <v>154660</v>
      </c>
    </row>
  </sheetData>
  <sheetProtection algorithmName="SHA-512" hashValue="x4+cHKd8+bmPdpOaoQgCugXLSS7G8ueo9QM0UDeRTTUAbvUc3IUjIS1VHO3YS74Vx/EjxZQgPY2gueLjdUJaOQ==" saltValue="YqNAzyydtvluOgGjKbGC3A==" spinCount="100000" sheet="1" objects="1" scenarios="1"/>
  <mergeCells count="2">
    <mergeCell ref="A1:H1"/>
    <mergeCell ref="A26:H26"/>
  </mergeCells>
  <phoneticPr fontId="3" type="noConversion"/>
  <pageMargins left="0.7" right="0.7" top="0.75" bottom="0.75" header="0.3" footer="0.3"/>
  <pageSetup scale="3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0"/>
  <sheetViews>
    <sheetView view="pageBreakPreview" topLeftCell="A54" zoomScale="81" zoomScaleNormal="85" workbookViewId="0">
      <selection activeCell="J85" sqref="J85"/>
    </sheetView>
  </sheetViews>
  <sheetFormatPr baseColWidth="10" defaultColWidth="9" defaultRowHeight="16"/>
  <cols>
    <col min="1" max="1" width="9.1640625" style="9" bestFit="1" customWidth="1"/>
    <col min="2" max="2" width="15.5" style="9" customWidth="1"/>
    <col min="3" max="3" width="28.1640625" style="9" customWidth="1"/>
    <col min="4" max="4" width="27.33203125" style="9" customWidth="1"/>
    <col min="5" max="5" width="7" style="9" customWidth="1"/>
    <col min="6" max="6" width="5.6640625" style="9" customWidth="1"/>
    <col min="7" max="7" width="31.83203125" style="9" customWidth="1"/>
    <col min="8" max="8" width="26.1640625" style="9" customWidth="1"/>
    <col min="9" max="9" width="13.6640625" style="9" bestFit="1" customWidth="1"/>
    <col min="10" max="10" width="38.5" style="9" customWidth="1"/>
    <col min="11" max="16384" width="9" style="9"/>
  </cols>
  <sheetData>
    <row r="1" spans="1:10" ht="79.5" customHeight="1">
      <c r="A1" s="210" t="s">
        <v>394</v>
      </c>
      <c r="B1" s="210"/>
      <c r="C1" s="210"/>
      <c r="D1" s="210"/>
      <c r="E1" s="210"/>
      <c r="F1" s="210"/>
      <c r="G1" s="210"/>
      <c r="H1" s="210"/>
      <c r="I1" s="77"/>
    </row>
    <row r="2" spans="1:10" ht="17">
      <c r="A2" s="89" t="s">
        <v>219</v>
      </c>
      <c r="B2" s="89" t="s">
        <v>28</v>
      </c>
      <c r="C2" s="89" t="s">
        <v>220</v>
      </c>
      <c r="D2" s="89" t="s">
        <v>29</v>
      </c>
      <c r="E2" s="89" t="s">
        <v>30</v>
      </c>
      <c r="F2" s="89" t="s">
        <v>125</v>
      </c>
      <c r="G2" s="89" t="s">
        <v>186</v>
      </c>
      <c r="H2" s="89" t="s">
        <v>130</v>
      </c>
      <c r="I2" s="89" t="s">
        <v>131</v>
      </c>
      <c r="J2" s="89" t="s">
        <v>373</v>
      </c>
    </row>
    <row r="3" spans="1:10">
      <c r="A3" s="10"/>
      <c r="B3" s="10"/>
      <c r="C3" s="10"/>
      <c r="D3" s="10"/>
      <c r="E3" s="10"/>
      <c r="F3" s="10"/>
      <c r="G3" s="10"/>
      <c r="H3" s="11"/>
      <c r="I3" s="11"/>
      <c r="J3" s="11"/>
    </row>
    <row r="4" spans="1:10" ht="17">
      <c r="A4" s="40"/>
      <c r="B4" s="12" t="s">
        <v>31</v>
      </c>
      <c r="C4" s="12"/>
      <c r="D4" s="12"/>
      <c r="E4" s="12"/>
      <c r="F4" s="13"/>
      <c r="G4" s="13"/>
      <c r="H4" s="13"/>
      <c r="I4" s="41"/>
      <c r="J4" s="41"/>
    </row>
    <row r="5" spans="1:10" ht="17">
      <c r="A5" s="15" t="s">
        <v>32</v>
      </c>
      <c r="B5" s="14" t="s">
        <v>33</v>
      </c>
      <c r="C5" s="15"/>
      <c r="D5" s="15"/>
      <c r="E5" s="15"/>
      <c r="F5" s="15"/>
      <c r="G5" s="15"/>
      <c r="H5" s="15"/>
      <c r="I5" s="42"/>
      <c r="J5" s="42"/>
    </row>
    <row r="6" spans="1:10" ht="17">
      <c r="A6" s="17">
        <v>1</v>
      </c>
      <c r="B6" s="16" t="s">
        <v>34</v>
      </c>
      <c r="C6" s="16" t="s">
        <v>35</v>
      </c>
      <c r="D6" s="16" t="s">
        <v>271</v>
      </c>
      <c r="E6" s="17" t="s">
        <v>9</v>
      </c>
      <c r="F6" s="18">
        <v>100</v>
      </c>
      <c r="G6" s="19" t="s">
        <v>206</v>
      </c>
      <c r="H6" s="172">
        <v>45</v>
      </c>
      <c r="I6" s="43">
        <f>F6*H6</f>
        <v>4500</v>
      </c>
      <c r="J6" s="172"/>
    </row>
    <row r="7" spans="1:10" ht="17">
      <c r="A7" s="17">
        <v>2</v>
      </c>
      <c r="B7" s="16" t="s">
        <v>36</v>
      </c>
      <c r="C7" s="16" t="s">
        <v>37</v>
      </c>
      <c r="D7" s="16" t="s">
        <v>38</v>
      </c>
      <c r="E7" s="17" t="s">
        <v>39</v>
      </c>
      <c r="F7" s="18">
        <v>100</v>
      </c>
      <c r="G7" s="20" t="s">
        <v>393</v>
      </c>
      <c r="H7" s="172">
        <v>140</v>
      </c>
      <c r="I7" s="43">
        <f>F7*H7</f>
        <v>14000</v>
      </c>
      <c r="J7" s="172"/>
    </row>
    <row r="8" spans="1:10" ht="17">
      <c r="A8" s="17">
        <v>3</v>
      </c>
      <c r="B8" s="16" t="s">
        <v>40</v>
      </c>
      <c r="C8" s="16" t="s">
        <v>41</v>
      </c>
      <c r="D8" s="16" t="s">
        <v>42</v>
      </c>
      <c r="E8" s="17" t="s">
        <v>39</v>
      </c>
      <c r="F8" s="18">
        <v>100</v>
      </c>
      <c r="G8" s="19" t="s">
        <v>207</v>
      </c>
      <c r="H8" s="172">
        <v>120</v>
      </c>
      <c r="I8" s="43">
        <f>F8*H8</f>
        <v>12000</v>
      </c>
      <c r="J8" s="172"/>
    </row>
    <row r="9" spans="1:10" ht="17">
      <c r="A9" s="17">
        <v>4</v>
      </c>
      <c r="B9" s="16" t="s">
        <v>43</v>
      </c>
      <c r="C9" s="16" t="s">
        <v>43</v>
      </c>
      <c r="D9" s="16" t="s">
        <v>44</v>
      </c>
      <c r="E9" s="17" t="s">
        <v>39</v>
      </c>
      <c r="F9" s="18">
        <v>100</v>
      </c>
      <c r="G9" s="19" t="s">
        <v>208</v>
      </c>
      <c r="H9" s="172">
        <v>140</v>
      </c>
      <c r="I9" s="43">
        <f>F9*H9</f>
        <v>14000</v>
      </c>
      <c r="J9" s="172"/>
    </row>
    <row r="10" spans="1:10" ht="17">
      <c r="A10" s="17">
        <v>5</v>
      </c>
      <c r="B10" s="16" t="s">
        <v>317</v>
      </c>
      <c r="C10" s="16"/>
      <c r="D10" s="16" t="s">
        <v>280</v>
      </c>
      <c r="E10" s="17" t="s">
        <v>39</v>
      </c>
      <c r="F10" s="18">
        <v>200</v>
      </c>
      <c r="G10" s="19" t="s">
        <v>208</v>
      </c>
      <c r="H10" s="172">
        <v>140</v>
      </c>
      <c r="I10" s="43">
        <f>F10*H10</f>
        <v>28000</v>
      </c>
      <c r="J10" s="172"/>
    </row>
    <row r="11" spans="1:10" ht="17">
      <c r="A11" s="17">
        <v>6</v>
      </c>
      <c r="B11" s="16" t="s">
        <v>45</v>
      </c>
      <c r="C11" s="16" t="s">
        <v>46</v>
      </c>
      <c r="D11" s="16" t="s">
        <v>47</v>
      </c>
      <c r="E11" s="17" t="s">
        <v>48</v>
      </c>
      <c r="F11" s="18">
        <v>40</v>
      </c>
      <c r="G11" s="19" t="s">
        <v>264</v>
      </c>
      <c r="H11" s="172">
        <v>230</v>
      </c>
      <c r="I11" s="43">
        <f t="shared" ref="I11:I12" si="0">F11*H11</f>
        <v>9200</v>
      </c>
      <c r="J11" s="172"/>
    </row>
    <row r="12" spans="1:10" ht="17">
      <c r="A12" s="17">
        <v>7</v>
      </c>
      <c r="B12" s="16" t="s">
        <v>49</v>
      </c>
      <c r="C12" s="16" t="s">
        <v>50</v>
      </c>
      <c r="D12" s="16"/>
      <c r="E12" s="17" t="s">
        <v>39</v>
      </c>
      <c r="F12" s="18">
        <v>60</v>
      </c>
      <c r="G12" s="19" t="s">
        <v>315</v>
      </c>
      <c r="H12" s="172">
        <v>200</v>
      </c>
      <c r="I12" s="43">
        <f t="shared" si="0"/>
        <v>12000</v>
      </c>
      <c r="J12" s="172"/>
    </row>
    <row r="13" spans="1:10" ht="17">
      <c r="A13" s="15" t="s">
        <v>52</v>
      </c>
      <c r="B13" s="14" t="s">
        <v>53</v>
      </c>
      <c r="C13" s="14"/>
      <c r="D13" s="14"/>
      <c r="E13" s="15"/>
      <c r="F13" s="15"/>
      <c r="G13" s="14"/>
      <c r="H13" s="134"/>
      <c r="I13" s="45"/>
      <c r="J13" s="134"/>
    </row>
    <row r="14" spans="1:10" ht="17">
      <c r="A14" s="22" t="s">
        <v>54</v>
      </c>
      <c r="B14" s="21" t="s">
        <v>55</v>
      </c>
      <c r="C14" s="21"/>
      <c r="D14" s="21"/>
      <c r="E14" s="22"/>
      <c r="F14" s="22"/>
      <c r="G14" s="21"/>
      <c r="H14" s="173"/>
      <c r="I14" s="46"/>
      <c r="J14" s="173"/>
    </row>
    <row r="15" spans="1:10" ht="17">
      <c r="A15" s="17">
        <v>1</v>
      </c>
      <c r="B15" s="16" t="s">
        <v>56</v>
      </c>
      <c r="C15" s="16" t="s">
        <v>57</v>
      </c>
      <c r="D15" s="16"/>
      <c r="E15" s="17" t="s">
        <v>51</v>
      </c>
      <c r="F15" s="17">
        <v>1</v>
      </c>
      <c r="G15" s="16" t="s">
        <v>203</v>
      </c>
      <c r="H15" s="172">
        <v>10000</v>
      </c>
      <c r="I15" s="44">
        <f>F15*H15</f>
        <v>10000</v>
      </c>
      <c r="J15" s="172"/>
    </row>
    <row r="16" spans="1:10" ht="17">
      <c r="A16" s="17">
        <v>2</v>
      </c>
      <c r="B16" s="16" t="s">
        <v>571</v>
      </c>
      <c r="C16" s="16" t="s">
        <v>572</v>
      </c>
      <c r="D16" s="16" t="s">
        <v>58</v>
      </c>
      <c r="E16" s="17" t="s">
        <v>39</v>
      </c>
      <c r="F16" s="18">
        <v>80</v>
      </c>
      <c r="G16" s="19" t="s">
        <v>316</v>
      </c>
      <c r="H16" s="172">
        <v>140</v>
      </c>
      <c r="I16" s="44">
        <f t="shared" ref="I16:I30" si="1">F16*H16</f>
        <v>11200</v>
      </c>
      <c r="J16" s="172"/>
    </row>
    <row r="17" spans="1:10" ht="17">
      <c r="A17" s="17">
        <v>3</v>
      </c>
      <c r="B17" s="16" t="s">
        <v>59</v>
      </c>
      <c r="C17" s="16" t="s">
        <v>60</v>
      </c>
      <c r="D17" s="16" t="s">
        <v>61</v>
      </c>
      <c r="E17" s="17" t="s">
        <v>39</v>
      </c>
      <c r="F17" s="18">
        <v>20</v>
      </c>
      <c r="G17" s="19" t="s">
        <v>198</v>
      </c>
      <c r="H17" s="172">
        <v>230</v>
      </c>
      <c r="I17" s="44">
        <f t="shared" si="1"/>
        <v>4600</v>
      </c>
      <c r="J17" s="172"/>
    </row>
    <row r="18" spans="1:10" ht="17">
      <c r="A18" s="17">
        <v>4</v>
      </c>
      <c r="B18" s="16" t="s">
        <v>62</v>
      </c>
      <c r="C18" s="16" t="s">
        <v>60</v>
      </c>
      <c r="D18" s="16" t="s">
        <v>191</v>
      </c>
      <c r="E18" s="17" t="s">
        <v>532</v>
      </c>
      <c r="F18" s="18">
        <v>20</v>
      </c>
      <c r="G18" s="19" t="s">
        <v>198</v>
      </c>
      <c r="H18" s="172">
        <v>280</v>
      </c>
      <c r="I18" s="44">
        <f t="shared" si="1"/>
        <v>5600</v>
      </c>
      <c r="J18" s="172"/>
    </row>
    <row r="19" spans="1:10" ht="17">
      <c r="A19" s="17">
        <v>5</v>
      </c>
      <c r="B19" s="16" t="s">
        <v>397</v>
      </c>
      <c r="C19" s="16" t="s">
        <v>400</v>
      </c>
      <c r="D19" s="16" t="s">
        <v>399</v>
      </c>
      <c r="E19" s="17" t="s">
        <v>355</v>
      </c>
      <c r="F19" s="18">
        <v>31</v>
      </c>
      <c r="G19" s="19" t="s">
        <v>198</v>
      </c>
      <c r="H19" s="172">
        <v>280</v>
      </c>
      <c r="I19" s="44">
        <f t="shared" si="1"/>
        <v>8680</v>
      </c>
      <c r="J19" s="172"/>
    </row>
    <row r="20" spans="1:10" ht="17">
      <c r="A20" s="17">
        <v>6</v>
      </c>
      <c r="B20" s="16" t="s">
        <v>63</v>
      </c>
      <c r="C20" s="16" t="s">
        <v>64</v>
      </c>
      <c r="D20" s="16" t="s">
        <v>218</v>
      </c>
      <c r="E20" s="17" t="s">
        <v>39</v>
      </c>
      <c r="F20" s="18">
        <v>57</v>
      </c>
      <c r="G20" s="19" t="s">
        <v>533</v>
      </c>
      <c r="H20" s="172">
        <v>300</v>
      </c>
      <c r="I20" s="44">
        <f t="shared" si="1"/>
        <v>17100</v>
      </c>
      <c r="J20" s="172"/>
    </row>
    <row r="21" spans="1:10" ht="17">
      <c r="A21" s="17">
        <v>7</v>
      </c>
      <c r="B21" s="16" t="s">
        <v>65</v>
      </c>
      <c r="C21" s="16" t="s">
        <v>534</v>
      </c>
      <c r="D21" s="16" t="s">
        <v>535</v>
      </c>
      <c r="E21" s="17" t="s">
        <v>39</v>
      </c>
      <c r="F21" s="18">
        <v>16</v>
      </c>
      <c r="G21" s="19" t="s">
        <v>208</v>
      </c>
      <c r="H21" s="172">
        <v>480</v>
      </c>
      <c r="I21" s="44">
        <f t="shared" si="1"/>
        <v>7680</v>
      </c>
      <c r="J21" s="172"/>
    </row>
    <row r="22" spans="1:10" ht="17">
      <c r="A22" s="17">
        <v>8</v>
      </c>
      <c r="B22" s="16" t="s">
        <v>66</v>
      </c>
      <c r="C22" s="16" t="s">
        <v>537</v>
      </c>
      <c r="D22" s="16" t="s">
        <v>251</v>
      </c>
      <c r="E22" s="17" t="s">
        <v>39</v>
      </c>
      <c r="F22" s="18">
        <v>15</v>
      </c>
      <c r="G22" s="19" t="s">
        <v>319</v>
      </c>
      <c r="H22" s="172">
        <v>280</v>
      </c>
      <c r="I22" s="44">
        <f t="shared" si="1"/>
        <v>4200</v>
      </c>
      <c r="J22" s="172"/>
    </row>
    <row r="23" spans="1:10" ht="17">
      <c r="A23" s="17">
        <v>9</v>
      </c>
      <c r="B23" s="16" t="s">
        <v>192</v>
      </c>
      <c r="C23" s="16" t="s">
        <v>536</v>
      </c>
      <c r="D23" s="16" t="s">
        <v>320</v>
      </c>
      <c r="E23" s="17" t="s">
        <v>39</v>
      </c>
      <c r="F23" s="18">
        <v>60</v>
      </c>
      <c r="G23" s="19" t="s">
        <v>198</v>
      </c>
      <c r="H23" s="172">
        <v>320</v>
      </c>
      <c r="I23" s="44">
        <f t="shared" si="1"/>
        <v>19200</v>
      </c>
      <c r="J23" s="172"/>
    </row>
    <row r="24" spans="1:10" ht="17">
      <c r="A24" s="17">
        <v>10</v>
      </c>
      <c r="B24" s="16" t="s">
        <v>192</v>
      </c>
      <c r="C24" s="16" t="s">
        <v>395</v>
      </c>
      <c r="D24" s="16" t="s">
        <v>342</v>
      </c>
      <c r="E24" s="17" t="s">
        <v>39</v>
      </c>
      <c r="F24" s="18">
        <v>11.5</v>
      </c>
      <c r="G24" s="19" t="s">
        <v>198</v>
      </c>
      <c r="H24" s="172">
        <v>320</v>
      </c>
      <c r="I24" s="44">
        <f t="shared" si="1"/>
        <v>3680</v>
      </c>
      <c r="J24" s="172"/>
    </row>
    <row r="25" spans="1:10" ht="17">
      <c r="A25" s="17">
        <v>11</v>
      </c>
      <c r="B25" s="16" t="s">
        <v>540</v>
      </c>
      <c r="C25" s="16" t="s">
        <v>537</v>
      </c>
      <c r="D25" s="16" t="s">
        <v>544</v>
      </c>
      <c r="E25" s="17" t="s">
        <v>39</v>
      </c>
      <c r="F25" s="18">
        <v>30</v>
      </c>
      <c r="G25" s="19" t="s">
        <v>282</v>
      </c>
      <c r="H25" s="172">
        <v>600</v>
      </c>
      <c r="I25" s="44">
        <f t="shared" si="1"/>
        <v>18000</v>
      </c>
      <c r="J25" s="172"/>
    </row>
    <row r="26" spans="1:10" ht="17">
      <c r="A26" s="17">
        <v>12</v>
      </c>
      <c r="B26" s="16" t="s">
        <v>538</v>
      </c>
      <c r="C26" s="16" t="s">
        <v>539</v>
      </c>
      <c r="D26" s="16" t="s">
        <v>320</v>
      </c>
      <c r="E26" s="17" t="s">
        <v>39</v>
      </c>
      <c r="F26" s="18">
        <v>80</v>
      </c>
      <c r="G26" s="19" t="s">
        <v>198</v>
      </c>
      <c r="H26" s="172">
        <v>320</v>
      </c>
      <c r="I26" s="44">
        <f t="shared" si="1"/>
        <v>25600</v>
      </c>
      <c r="J26" s="172"/>
    </row>
    <row r="27" spans="1:10" ht="17">
      <c r="A27" s="17">
        <v>13</v>
      </c>
      <c r="B27" s="16" t="s">
        <v>541</v>
      </c>
      <c r="C27" s="16" t="s">
        <v>542</v>
      </c>
      <c r="D27" s="16" t="s">
        <v>543</v>
      </c>
      <c r="E27" s="17" t="s">
        <v>39</v>
      </c>
      <c r="F27" s="18">
        <v>20</v>
      </c>
      <c r="G27" s="19" t="s">
        <v>198</v>
      </c>
      <c r="H27" s="172">
        <v>800</v>
      </c>
      <c r="I27" s="44">
        <f t="shared" si="1"/>
        <v>16000</v>
      </c>
      <c r="J27" s="172"/>
    </row>
    <row r="28" spans="1:10" ht="17">
      <c r="A28" s="17">
        <v>14</v>
      </c>
      <c r="B28" s="16" t="s">
        <v>67</v>
      </c>
      <c r="C28" s="16" t="s">
        <v>132</v>
      </c>
      <c r="D28" s="16"/>
      <c r="E28" s="17" t="s">
        <v>51</v>
      </c>
      <c r="F28" s="18">
        <v>5</v>
      </c>
      <c r="G28" s="19" t="s">
        <v>319</v>
      </c>
      <c r="H28" s="172">
        <v>4000</v>
      </c>
      <c r="I28" s="44">
        <f t="shared" si="1"/>
        <v>20000</v>
      </c>
      <c r="J28" s="172"/>
    </row>
    <row r="29" spans="1:10" ht="17">
      <c r="A29" s="17">
        <v>15</v>
      </c>
      <c r="B29" s="16" t="s">
        <v>68</v>
      </c>
      <c r="C29" s="16" t="s">
        <v>133</v>
      </c>
      <c r="D29" s="16"/>
      <c r="E29" s="17" t="s">
        <v>51</v>
      </c>
      <c r="F29" s="18">
        <v>5</v>
      </c>
      <c r="G29" s="19" t="s">
        <v>319</v>
      </c>
      <c r="H29" s="172">
        <v>800</v>
      </c>
      <c r="I29" s="44">
        <f t="shared" si="1"/>
        <v>4000</v>
      </c>
      <c r="J29" s="172"/>
    </row>
    <row r="30" spans="1:10" ht="34">
      <c r="A30" s="17">
        <v>16</v>
      </c>
      <c r="B30" s="16" t="s">
        <v>69</v>
      </c>
      <c r="C30" s="16" t="s">
        <v>70</v>
      </c>
      <c r="D30" s="16"/>
      <c r="E30" s="17" t="s">
        <v>51</v>
      </c>
      <c r="F30" s="18">
        <v>5</v>
      </c>
      <c r="G30" s="19" t="s">
        <v>319</v>
      </c>
      <c r="H30" s="172">
        <v>300</v>
      </c>
      <c r="I30" s="44">
        <f t="shared" si="1"/>
        <v>1500</v>
      </c>
      <c r="J30" s="172"/>
    </row>
    <row r="31" spans="1:10" ht="17">
      <c r="A31" s="22" t="s">
        <v>71</v>
      </c>
      <c r="B31" s="21" t="s">
        <v>276</v>
      </c>
      <c r="C31" s="21"/>
      <c r="D31" s="21"/>
      <c r="E31" s="22"/>
      <c r="F31" s="22"/>
      <c r="G31" s="21"/>
      <c r="H31" s="173"/>
      <c r="I31" s="47"/>
      <c r="J31" s="173"/>
    </row>
    <row r="32" spans="1:10" ht="17">
      <c r="A32" s="17">
        <v>1</v>
      </c>
      <c r="B32" s="16" t="s">
        <v>324</v>
      </c>
      <c r="C32" s="16"/>
      <c r="D32" s="16" t="s">
        <v>322</v>
      </c>
      <c r="E32" s="93" t="s">
        <v>193</v>
      </c>
      <c r="F32" s="99">
        <v>1</v>
      </c>
      <c r="G32" s="19" t="s">
        <v>198</v>
      </c>
      <c r="H32" s="172">
        <v>18000</v>
      </c>
      <c r="I32" s="44">
        <f>F32*H32</f>
        <v>18000</v>
      </c>
      <c r="J32" s="172"/>
    </row>
    <row r="33" spans="1:10" ht="17">
      <c r="A33" s="17">
        <v>2</v>
      </c>
      <c r="B33" s="16" t="s">
        <v>274</v>
      </c>
      <c r="C33" s="16"/>
      <c r="D33" s="16" t="s">
        <v>275</v>
      </c>
      <c r="E33" s="93" t="s">
        <v>193</v>
      </c>
      <c r="F33" s="99">
        <v>1</v>
      </c>
      <c r="G33" s="19" t="s">
        <v>198</v>
      </c>
      <c r="H33" s="172">
        <v>3600</v>
      </c>
      <c r="I33" s="44">
        <f>F33*H33</f>
        <v>3600</v>
      </c>
      <c r="J33" s="172"/>
    </row>
    <row r="34" spans="1:10" ht="17">
      <c r="A34" s="17">
        <v>3</v>
      </c>
      <c r="B34" s="16" t="s">
        <v>323</v>
      </c>
      <c r="C34" s="16"/>
      <c r="D34" s="16"/>
      <c r="E34" s="93" t="s">
        <v>193</v>
      </c>
      <c r="F34" s="99">
        <v>1</v>
      </c>
      <c r="G34" s="19" t="s">
        <v>198</v>
      </c>
      <c r="H34" s="172">
        <v>3600</v>
      </c>
      <c r="I34" s="44">
        <f>F34*H34</f>
        <v>3600</v>
      </c>
      <c r="J34" s="172"/>
    </row>
    <row r="35" spans="1:10" ht="17">
      <c r="A35" s="17">
        <v>4</v>
      </c>
      <c r="B35" s="16" t="s">
        <v>277</v>
      </c>
      <c r="C35" s="16"/>
      <c r="D35" s="16"/>
      <c r="E35" s="93" t="s">
        <v>193</v>
      </c>
      <c r="F35" s="99">
        <v>1</v>
      </c>
      <c r="G35" s="19" t="s">
        <v>198</v>
      </c>
      <c r="H35" s="172">
        <v>200</v>
      </c>
      <c r="I35" s="44">
        <f>F35*H35</f>
        <v>200</v>
      </c>
      <c r="J35" s="172"/>
    </row>
    <row r="36" spans="1:10" ht="17">
      <c r="A36" s="22" t="s">
        <v>334</v>
      </c>
      <c r="B36" s="21" t="s">
        <v>336</v>
      </c>
      <c r="C36" s="21"/>
      <c r="D36" s="21"/>
      <c r="E36" s="22"/>
      <c r="F36" s="22"/>
      <c r="G36" s="21"/>
      <c r="H36" s="173"/>
      <c r="I36" s="47"/>
      <c r="J36" s="173"/>
    </row>
    <row r="37" spans="1:10" ht="33" customHeight="1">
      <c r="A37" s="17">
        <v>1</v>
      </c>
      <c r="B37" s="16" t="s">
        <v>337</v>
      </c>
      <c r="C37" s="16"/>
      <c r="D37" s="16" t="s">
        <v>322</v>
      </c>
      <c r="E37" s="93" t="s">
        <v>193</v>
      </c>
      <c r="F37" s="99">
        <v>1</v>
      </c>
      <c r="G37" s="19" t="s">
        <v>198</v>
      </c>
      <c r="H37" s="172">
        <v>18000</v>
      </c>
      <c r="I37" s="44">
        <f>F37*H37</f>
        <v>18000</v>
      </c>
      <c r="J37" s="172"/>
    </row>
    <row r="38" spans="1:10" ht="17">
      <c r="A38" s="17">
        <v>2</v>
      </c>
      <c r="B38" s="16" t="s">
        <v>339</v>
      </c>
      <c r="C38" s="16"/>
      <c r="D38" s="16"/>
      <c r="E38" s="93" t="s">
        <v>193</v>
      </c>
      <c r="F38" s="99">
        <v>1</v>
      </c>
      <c r="G38" s="19" t="s">
        <v>198</v>
      </c>
      <c r="H38" s="172">
        <v>4500</v>
      </c>
      <c r="I38" s="44">
        <f>F38*H38</f>
        <v>4500</v>
      </c>
      <c r="J38" s="172"/>
    </row>
    <row r="39" spans="1:10" ht="17">
      <c r="A39" s="17">
        <v>3</v>
      </c>
      <c r="B39" s="16" t="s">
        <v>340</v>
      </c>
      <c r="C39" s="16"/>
      <c r="D39" s="16"/>
      <c r="E39" s="93" t="s">
        <v>193</v>
      </c>
      <c r="F39" s="99">
        <v>1</v>
      </c>
      <c r="G39" s="19" t="s">
        <v>545</v>
      </c>
      <c r="H39" s="172">
        <v>3000</v>
      </c>
      <c r="I39" s="44">
        <f>F39*H39</f>
        <v>3000</v>
      </c>
      <c r="J39" s="172"/>
    </row>
    <row r="40" spans="1:10" ht="17">
      <c r="A40" s="22" t="s">
        <v>335</v>
      </c>
      <c r="B40" s="21" t="s">
        <v>72</v>
      </c>
      <c r="C40" s="21"/>
      <c r="D40" s="21"/>
      <c r="E40" s="22"/>
      <c r="F40" s="22"/>
      <c r="G40" s="21"/>
      <c r="H40" s="173"/>
      <c r="I40" s="47"/>
      <c r="J40" s="173"/>
    </row>
    <row r="41" spans="1:10" ht="17">
      <c r="A41" s="17">
        <v>1</v>
      </c>
      <c r="B41" s="16" t="s">
        <v>73</v>
      </c>
      <c r="C41" s="16" t="s">
        <v>74</v>
      </c>
      <c r="D41" s="16"/>
      <c r="E41" s="17" t="s">
        <v>39</v>
      </c>
      <c r="F41" s="17">
        <v>240</v>
      </c>
      <c r="G41" s="20" t="s">
        <v>126</v>
      </c>
      <c r="H41" s="172">
        <v>30</v>
      </c>
      <c r="I41" s="44">
        <f>F41*H41</f>
        <v>7200</v>
      </c>
      <c r="J41" s="172"/>
    </row>
    <row r="42" spans="1:10" ht="17">
      <c r="A42" s="17">
        <v>2</v>
      </c>
      <c r="B42" s="16" t="s">
        <v>75</v>
      </c>
      <c r="C42" s="16" t="s">
        <v>76</v>
      </c>
      <c r="D42" s="16" t="s">
        <v>194</v>
      </c>
      <c r="E42" s="17" t="s">
        <v>39</v>
      </c>
      <c r="F42" s="17">
        <v>80</v>
      </c>
      <c r="G42" s="20" t="s">
        <v>279</v>
      </c>
      <c r="H42" s="172">
        <v>290</v>
      </c>
      <c r="I42" s="44">
        <f>F42*H42</f>
        <v>23200</v>
      </c>
      <c r="J42" s="172"/>
    </row>
    <row r="43" spans="1:10" ht="17">
      <c r="A43" s="17">
        <v>3</v>
      </c>
      <c r="B43" s="16" t="s">
        <v>77</v>
      </c>
      <c r="C43" s="16" t="s">
        <v>252</v>
      </c>
      <c r="D43" s="16"/>
      <c r="E43" s="93" t="s">
        <v>39</v>
      </c>
      <c r="F43" s="99">
        <v>84</v>
      </c>
      <c r="G43" s="20" t="s">
        <v>279</v>
      </c>
      <c r="H43" s="172">
        <v>320</v>
      </c>
      <c r="I43" s="44">
        <f t="shared" ref="I43:I46" si="2">F43*H43</f>
        <v>26880</v>
      </c>
      <c r="J43" s="172"/>
    </row>
    <row r="44" spans="1:10" ht="17">
      <c r="A44" s="17">
        <v>4</v>
      </c>
      <c r="B44" s="16" t="s">
        <v>77</v>
      </c>
      <c r="C44" s="16" t="s">
        <v>278</v>
      </c>
      <c r="D44" s="16" t="s">
        <v>280</v>
      </c>
      <c r="E44" s="93" t="s">
        <v>39</v>
      </c>
      <c r="F44" s="99">
        <v>24</v>
      </c>
      <c r="G44" s="19" t="s">
        <v>201</v>
      </c>
      <c r="H44" s="172">
        <v>450</v>
      </c>
      <c r="I44" s="44">
        <f t="shared" si="2"/>
        <v>10800</v>
      </c>
      <c r="J44" s="172"/>
    </row>
    <row r="45" spans="1:10" ht="34">
      <c r="A45" s="17">
        <v>5</v>
      </c>
      <c r="B45" s="16" t="s">
        <v>210</v>
      </c>
      <c r="C45" s="16" t="s">
        <v>253</v>
      </c>
      <c r="D45" s="16" t="s">
        <v>195</v>
      </c>
      <c r="E45" s="93" t="s">
        <v>196</v>
      </c>
      <c r="F45" s="99">
        <v>7</v>
      </c>
      <c r="G45" s="19" t="s">
        <v>198</v>
      </c>
      <c r="H45" s="172">
        <v>3200</v>
      </c>
      <c r="I45" s="44">
        <f t="shared" si="2"/>
        <v>22400</v>
      </c>
      <c r="J45" s="172"/>
    </row>
    <row r="46" spans="1:10" ht="17">
      <c r="A46" s="17">
        <v>6</v>
      </c>
      <c r="B46" s="16" t="s">
        <v>255</v>
      </c>
      <c r="C46" s="16" t="s">
        <v>327</v>
      </c>
      <c r="D46" s="16"/>
      <c r="E46" s="93" t="s">
        <v>39</v>
      </c>
      <c r="F46" s="99">
        <v>25</v>
      </c>
      <c r="G46" s="19" t="s">
        <v>326</v>
      </c>
      <c r="H46" s="172">
        <v>220</v>
      </c>
      <c r="I46" s="44">
        <f t="shared" si="2"/>
        <v>5500</v>
      </c>
      <c r="J46" s="172"/>
    </row>
    <row r="47" spans="1:10" ht="17">
      <c r="A47" s="17">
        <v>7</v>
      </c>
      <c r="B47" s="16" t="s">
        <v>254</v>
      </c>
      <c r="C47" s="16" t="s">
        <v>253</v>
      </c>
      <c r="D47" s="16" t="s">
        <v>78</v>
      </c>
      <c r="E47" s="93" t="s">
        <v>51</v>
      </c>
      <c r="F47" s="99">
        <v>3</v>
      </c>
      <c r="G47" s="20" t="s">
        <v>318</v>
      </c>
      <c r="H47" s="172">
        <v>3000</v>
      </c>
      <c r="I47" s="44">
        <f>F47*H47</f>
        <v>9000</v>
      </c>
      <c r="J47" s="172"/>
    </row>
    <row r="48" spans="1:10" ht="17">
      <c r="A48" s="15" t="s">
        <v>79</v>
      </c>
      <c r="B48" s="14" t="s">
        <v>329</v>
      </c>
      <c r="C48" s="14"/>
      <c r="D48" s="14"/>
      <c r="E48" s="15"/>
      <c r="F48" s="15"/>
      <c r="G48" s="14"/>
      <c r="H48" s="134"/>
      <c r="I48" s="45"/>
      <c r="J48" s="134"/>
    </row>
    <row r="49" spans="1:10" ht="17">
      <c r="A49" s="17">
        <v>1</v>
      </c>
      <c r="B49" s="16" t="s">
        <v>330</v>
      </c>
      <c r="C49" s="16" t="s">
        <v>261</v>
      </c>
      <c r="D49" s="16" t="s">
        <v>197</v>
      </c>
      <c r="E49" s="17" t="s">
        <v>39</v>
      </c>
      <c r="F49" s="17">
        <v>35</v>
      </c>
      <c r="G49" s="20" t="s">
        <v>328</v>
      </c>
      <c r="H49" s="172">
        <v>280</v>
      </c>
      <c r="I49" s="44">
        <f>F49*H49</f>
        <v>9800</v>
      </c>
      <c r="J49" s="172"/>
    </row>
    <row r="50" spans="1:10" ht="24" customHeight="1">
      <c r="A50" s="17">
        <v>2</v>
      </c>
      <c r="B50" s="16" t="s">
        <v>331</v>
      </c>
      <c r="C50" s="16" t="s">
        <v>256</v>
      </c>
      <c r="D50" s="16" t="s">
        <v>197</v>
      </c>
      <c r="E50" s="17" t="s">
        <v>39</v>
      </c>
      <c r="F50" s="17">
        <v>35</v>
      </c>
      <c r="G50" s="20" t="s">
        <v>208</v>
      </c>
      <c r="H50" s="172">
        <v>280</v>
      </c>
      <c r="I50" s="44">
        <f>F50*H50</f>
        <v>9800</v>
      </c>
      <c r="J50" s="172"/>
    </row>
    <row r="51" spans="1:10" ht="17">
      <c r="A51" s="17">
        <v>3</v>
      </c>
      <c r="B51" s="16" t="s">
        <v>332</v>
      </c>
      <c r="C51" s="16" t="s">
        <v>257</v>
      </c>
      <c r="D51" s="16"/>
      <c r="E51" s="17" t="s">
        <v>196</v>
      </c>
      <c r="F51" s="17">
        <v>2</v>
      </c>
      <c r="G51" s="20" t="s">
        <v>198</v>
      </c>
      <c r="H51" s="172">
        <v>2000</v>
      </c>
      <c r="I51" s="44">
        <f>F51*H51</f>
        <v>4000</v>
      </c>
      <c r="J51" s="172"/>
    </row>
    <row r="52" spans="1:10" ht="17">
      <c r="A52" s="15" t="s">
        <v>80</v>
      </c>
      <c r="B52" s="14" t="s">
        <v>81</v>
      </c>
      <c r="C52" s="14"/>
      <c r="D52" s="14"/>
      <c r="E52" s="15"/>
      <c r="F52" s="15"/>
      <c r="G52" s="14"/>
      <c r="H52" s="134"/>
      <c r="I52" s="45"/>
      <c r="J52" s="134"/>
    </row>
    <row r="53" spans="1:10" ht="17">
      <c r="A53" s="17">
        <v>1</v>
      </c>
      <c r="B53" s="16" t="s">
        <v>82</v>
      </c>
      <c r="C53" s="16" t="s">
        <v>83</v>
      </c>
      <c r="D53" s="16" t="s">
        <v>84</v>
      </c>
      <c r="E53" s="17" t="s">
        <v>85</v>
      </c>
      <c r="F53" s="17">
        <v>10</v>
      </c>
      <c r="G53" s="20" t="s">
        <v>258</v>
      </c>
      <c r="H53" s="172">
        <v>800</v>
      </c>
      <c r="I53" s="44">
        <f>F53*H53</f>
        <v>8000</v>
      </c>
      <c r="J53" s="172"/>
    </row>
    <row r="54" spans="1:10" ht="22.5" customHeight="1">
      <c r="A54" s="17">
        <v>2</v>
      </c>
      <c r="B54" s="16" t="s">
        <v>86</v>
      </c>
      <c r="C54" s="16"/>
      <c r="D54" s="16"/>
      <c r="E54" s="17" t="s">
        <v>85</v>
      </c>
      <c r="F54" s="17">
        <v>10</v>
      </c>
      <c r="G54" s="20" t="s">
        <v>258</v>
      </c>
      <c r="H54" s="172">
        <v>500</v>
      </c>
      <c r="I54" s="44">
        <f>F54*H54</f>
        <v>5000</v>
      </c>
      <c r="J54" s="172"/>
    </row>
    <row r="55" spans="1:10" ht="17">
      <c r="A55" s="17">
        <v>3</v>
      </c>
      <c r="B55" s="16" t="s">
        <v>87</v>
      </c>
      <c r="C55" s="16" t="s">
        <v>88</v>
      </c>
      <c r="D55" s="16"/>
      <c r="E55" s="17" t="s">
        <v>85</v>
      </c>
      <c r="F55" s="17">
        <v>10</v>
      </c>
      <c r="G55" s="20" t="s">
        <v>258</v>
      </c>
      <c r="H55" s="172">
        <v>800</v>
      </c>
      <c r="I55" s="44">
        <f>F55*H55</f>
        <v>8000</v>
      </c>
      <c r="J55" s="172"/>
    </row>
    <row r="56" spans="1:10" ht="17">
      <c r="A56" s="15" t="s">
        <v>361</v>
      </c>
      <c r="B56" s="14" t="s">
        <v>89</v>
      </c>
      <c r="C56" s="14"/>
      <c r="D56" s="14"/>
      <c r="E56" s="15"/>
      <c r="F56" s="15"/>
      <c r="G56" s="14"/>
      <c r="H56" s="134"/>
      <c r="I56" s="45"/>
      <c r="J56" s="134"/>
    </row>
    <row r="57" spans="1:10" ht="17">
      <c r="A57" s="17">
        <v>1</v>
      </c>
      <c r="B57" s="16" t="s">
        <v>90</v>
      </c>
      <c r="C57" s="16" t="s">
        <v>551</v>
      </c>
      <c r="D57" s="16"/>
      <c r="E57" s="17" t="s">
        <v>51</v>
      </c>
      <c r="F57" s="17">
        <v>1</v>
      </c>
      <c r="G57" s="20" t="s">
        <v>282</v>
      </c>
      <c r="H57" s="172">
        <v>4500</v>
      </c>
      <c r="I57" s="44">
        <f t="shared" ref="I57:I67" si="3">F57*H57</f>
        <v>4500</v>
      </c>
      <c r="J57" s="172"/>
    </row>
    <row r="58" spans="1:10" ht="17">
      <c r="A58" s="17">
        <v>2</v>
      </c>
      <c r="B58" s="16" t="s">
        <v>546</v>
      </c>
      <c r="C58" s="16" t="s">
        <v>91</v>
      </c>
      <c r="D58" s="16" t="s">
        <v>273</v>
      </c>
      <c r="E58" s="17" t="s">
        <v>51</v>
      </c>
      <c r="F58" s="17">
        <v>4</v>
      </c>
      <c r="G58" s="20" t="s">
        <v>282</v>
      </c>
      <c r="H58" s="172">
        <v>3500</v>
      </c>
      <c r="I58" s="44">
        <f t="shared" si="3"/>
        <v>14000</v>
      </c>
      <c r="J58" s="172"/>
    </row>
    <row r="59" spans="1:10" ht="17">
      <c r="A59" s="17">
        <v>3</v>
      </c>
      <c r="B59" s="16" t="s">
        <v>92</v>
      </c>
      <c r="C59" s="16" t="s">
        <v>553</v>
      </c>
      <c r="D59" s="16"/>
      <c r="E59" s="17" t="s">
        <v>51</v>
      </c>
      <c r="F59" s="17">
        <v>1</v>
      </c>
      <c r="G59" s="20" t="s">
        <v>282</v>
      </c>
      <c r="H59" s="172">
        <v>800</v>
      </c>
      <c r="I59" s="44">
        <f t="shared" si="3"/>
        <v>800</v>
      </c>
      <c r="J59" s="172"/>
    </row>
    <row r="60" spans="1:10" ht="17">
      <c r="A60" s="17">
        <v>4</v>
      </c>
      <c r="B60" s="16" t="s">
        <v>548</v>
      </c>
      <c r="C60" s="16" t="s">
        <v>547</v>
      </c>
      <c r="D60" s="16"/>
      <c r="E60" s="17" t="s">
        <v>51</v>
      </c>
      <c r="F60" s="17">
        <v>1</v>
      </c>
      <c r="G60" s="20" t="s">
        <v>282</v>
      </c>
      <c r="H60" s="172">
        <v>2000</v>
      </c>
      <c r="I60" s="44">
        <f t="shared" si="3"/>
        <v>2000</v>
      </c>
      <c r="J60" s="172"/>
    </row>
    <row r="61" spans="1:10" ht="17">
      <c r="A61" s="17">
        <v>5</v>
      </c>
      <c r="B61" s="16" t="s">
        <v>347</v>
      </c>
      <c r="C61" s="16" t="s">
        <v>549</v>
      </c>
      <c r="D61" s="16"/>
      <c r="E61" s="17" t="s">
        <v>262</v>
      </c>
      <c r="F61" s="17">
        <v>1</v>
      </c>
      <c r="G61" s="20" t="s">
        <v>345</v>
      </c>
      <c r="H61" s="172">
        <v>3500</v>
      </c>
      <c r="I61" s="44">
        <f t="shared" si="3"/>
        <v>3500</v>
      </c>
      <c r="J61" s="172"/>
    </row>
    <row r="62" spans="1:10" ht="17">
      <c r="A62" s="17">
        <v>6</v>
      </c>
      <c r="B62" s="16" t="s">
        <v>550</v>
      </c>
      <c r="C62" s="16" t="s">
        <v>552</v>
      </c>
      <c r="D62" s="16"/>
      <c r="E62" s="17" t="s">
        <v>51</v>
      </c>
      <c r="F62" s="17">
        <v>1</v>
      </c>
      <c r="G62" s="20" t="s">
        <v>282</v>
      </c>
      <c r="H62" s="172">
        <v>3000</v>
      </c>
      <c r="I62" s="44">
        <f t="shared" si="3"/>
        <v>3000</v>
      </c>
      <c r="J62" s="172"/>
    </row>
    <row r="63" spans="1:10" ht="17">
      <c r="A63" s="17">
        <v>7</v>
      </c>
      <c r="B63" s="16" t="s">
        <v>94</v>
      </c>
      <c r="C63" s="16" t="s">
        <v>95</v>
      </c>
      <c r="D63" s="16"/>
      <c r="E63" s="17" t="s">
        <v>48</v>
      </c>
      <c r="F63" s="17">
        <v>30</v>
      </c>
      <c r="G63" s="20" t="s">
        <v>282</v>
      </c>
      <c r="H63" s="172">
        <v>350</v>
      </c>
      <c r="I63" s="44">
        <f t="shared" si="3"/>
        <v>10500</v>
      </c>
      <c r="J63" s="172"/>
    </row>
    <row r="64" spans="1:10" ht="17">
      <c r="A64" s="17">
        <v>8</v>
      </c>
      <c r="B64" s="16" t="s">
        <v>96</v>
      </c>
      <c r="C64" s="16" t="s">
        <v>97</v>
      </c>
      <c r="D64" s="16" t="s">
        <v>98</v>
      </c>
      <c r="E64" s="17" t="s">
        <v>51</v>
      </c>
      <c r="F64" s="17">
        <v>2</v>
      </c>
      <c r="G64" s="20" t="s">
        <v>282</v>
      </c>
      <c r="H64" s="172">
        <v>320</v>
      </c>
      <c r="I64" s="44">
        <f t="shared" si="3"/>
        <v>640</v>
      </c>
      <c r="J64" s="172"/>
    </row>
    <row r="65" spans="1:10" ht="17">
      <c r="A65" s="17">
        <v>9</v>
      </c>
      <c r="B65" s="16" t="s">
        <v>99</v>
      </c>
      <c r="C65" s="16" t="s">
        <v>200</v>
      </c>
      <c r="D65" s="16" t="s">
        <v>100</v>
      </c>
      <c r="E65" s="17" t="s">
        <v>51</v>
      </c>
      <c r="F65" s="17">
        <v>7</v>
      </c>
      <c r="G65" s="20" t="s">
        <v>282</v>
      </c>
      <c r="H65" s="172">
        <v>320</v>
      </c>
      <c r="I65" s="44">
        <f t="shared" si="3"/>
        <v>2240</v>
      </c>
      <c r="J65" s="172"/>
    </row>
    <row r="66" spans="1:10" ht="17">
      <c r="A66" s="17">
        <v>10</v>
      </c>
      <c r="B66" s="16" t="s">
        <v>554</v>
      </c>
      <c r="C66" s="16"/>
      <c r="D66" s="16"/>
      <c r="E66" s="17" t="s">
        <v>51</v>
      </c>
      <c r="F66" s="17">
        <v>1</v>
      </c>
      <c r="G66" s="20" t="s">
        <v>282</v>
      </c>
      <c r="H66" s="172">
        <v>2000</v>
      </c>
      <c r="I66" s="44">
        <f t="shared" si="3"/>
        <v>2000</v>
      </c>
      <c r="J66" s="172"/>
    </row>
    <row r="67" spans="1:10" ht="17">
      <c r="A67" s="17">
        <v>11</v>
      </c>
      <c r="B67" s="16" t="s">
        <v>555</v>
      </c>
      <c r="C67" s="16" t="s">
        <v>556</v>
      </c>
      <c r="D67" s="16" t="s">
        <v>557</v>
      </c>
      <c r="E67" s="17" t="s">
        <v>51</v>
      </c>
      <c r="F67" s="17">
        <v>1</v>
      </c>
      <c r="G67" s="20" t="s">
        <v>282</v>
      </c>
      <c r="H67" s="172">
        <v>4500</v>
      </c>
      <c r="I67" s="44">
        <f t="shared" si="3"/>
        <v>4500</v>
      </c>
      <c r="J67" s="172"/>
    </row>
    <row r="68" spans="1:10" ht="17">
      <c r="A68" s="15" t="s">
        <v>356</v>
      </c>
      <c r="B68" s="14" t="s">
        <v>101</v>
      </c>
      <c r="C68" s="14"/>
      <c r="D68" s="14"/>
      <c r="E68" s="15"/>
      <c r="F68" s="15"/>
      <c r="G68" s="14"/>
      <c r="H68" s="134"/>
      <c r="I68" s="45"/>
      <c r="J68" s="134"/>
    </row>
    <row r="69" spans="1:10" ht="17">
      <c r="A69" s="17">
        <v>1</v>
      </c>
      <c r="B69" s="16" t="s">
        <v>558</v>
      </c>
      <c r="C69" s="16" t="s">
        <v>259</v>
      </c>
      <c r="D69" s="16" t="s">
        <v>559</v>
      </c>
      <c r="E69" s="17" t="s">
        <v>51</v>
      </c>
      <c r="F69" s="17">
        <v>2</v>
      </c>
      <c r="G69" s="20" t="s">
        <v>560</v>
      </c>
      <c r="H69" s="172">
        <v>7500</v>
      </c>
      <c r="I69" s="44">
        <f t="shared" ref="I69:I70" si="4">F69*H69</f>
        <v>15000</v>
      </c>
      <c r="J69" s="172"/>
    </row>
    <row r="70" spans="1:10" ht="17">
      <c r="A70" s="17">
        <v>2</v>
      </c>
      <c r="B70" s="16" t="s">
        <v>348</v>
      </c>
      <c r="C70" s="16" t="s">
        <v>202</v>
      </c>
      <c r="D70" s="16" t="s">
        <v>102</v>
      </c>
      <c r="E70" s="17" t="s">
        <v>93</v>
      </c>
      <c r="F70" s="17">
        <v>7</v>
      </c>
      <c r="G70" s="20" t="s">
        <v>198</v>
      </c>
      <c r="H70" s="172">
        <v>1400</v>
      </c>
      <c r="I70" s="44">
        <f t="shared" si="4"/>
        <v>9800</v>
      </c>
      <c r="J70" s="172"/>
    </row>
    <row r="71" spans="1:10" ht="21" customHeight="1">
      <c r="A71" s="17">
        <v>3</v>
      </c>
      <c r="B71" s="16" t="s">
        <v>103</v>
      </c>
      <c r="C71" s="16" t="s">
        <v>104</v>
      </c>
      <c r="D71" s="16" t="s">
        <v>105</v>
      </c>
      <c r="E71" s="17" t="s">
        <v>51</v>
      </c>
      <c r="F71" s="17">
        <v>1</v>
      </c>
      <c r="G71" s="20" t="s">
        <v>561</v>
      </c>
      <c r="H71" s="172">
        <v>6500</v>
      </c>
      <c r="I71" s="43">
        <f>F71*H71</f>
        <v>6500</v>
      </c>
      <c r="J71" s="172"/>
    </row>
    <row r="72" spans="1:10" ht="15.75" customHeight="1">
      <c r="A72" s="17">
        <v>4</v>
      </c>
      <c r="B72" s="16" t="s">
        <v>260</v>
      </c>
      <c r="C72" s="16" t="s">
        <v>106</v>
      </c>
      <c r="D72" s="16" t="s">
        <v>562</v>
      </c>
      <c r="E72" s="17" t="s">
        <v>51</v>
      </c>
      <c r="F72" s="17">
        <v>1</v>
      </c>
      <c r="G72" s="20" t="s">
        <v>282</v>
      </c>
      <c r="H72" s="172">
        <v>4500</v>
      </c>
      <c r="I72" s="43">
        <f>F72*H72</f>
        <v>4500</v>
      </c>
      <c r="J72" s="172"/>
    </row>
    <row r="73" spans="1:10" ht="17">
      <c r="A73" s="15" t="s">
        <v>107</v>
      </c>
      <c r="B73" s="14" t="s">
        <v>108</v>
      </c>
      <c r="C73" s="14"/>
      <c r="D73" s="14"/>
      <c r="E73" s="15"/>
      <c r="F73" s="15"/>
      <c r="G73" s="14"/>
      <c r="H73" s="137"/>
      <c r="I73" s="45"/>
      <c r="J73" s="137"/>
    </row>
    <row r="74" spans="1:10" ht="17">
      <c r="A74" s="17">
        <v>1</v>
      </c>
      <c r="B74" s="16" t="s">
        <v>109</v>
      </c>
      <c r="C74" s="21"/>
      <c r="D74" s="21"/>
      <c r="E74" s="17" t="s">
        <v>8</v>
      </c>
      <c r="F74" s="17">
        <v>3</v>
      </c>
      <c r="G74" s="20" t="s">
        <v>563</v>
      </c>
      <c r="H74" s="172">
        <v>1500</v>
      </c>
      <c r="I74" s="43">
        <f>F74*H74</f>
        <v>4500</v>
      </c>
      <c r="J74" s="172"/>
    </row>
    <row r="75" spans="1:10" ht="17">
      <c r="A75" s="17">
        <v>2</v>
      </c>
      <c r="B75" s="16" t="s">
        <v>110</v>
      </c>
      <c r="C75" s="21"/>
      <c r="D75" s="21"/>
      <c r="E75" s="17" t="s">
        <v>8</v>
      </c>
      <c r="F75" s="17">
        <v>2</v>
      </c>
      <c r="G75" s="20" t="s">
        <v>205</v>
      </c>
      <c r="H75" s="172">
        <v>2800</v>
      </c>
      <c r="I75" s="43">
        <f t="shared" ref="I75:I80" si="5">F75*H75</f>
        <v>5600</v>
      </c>
      <c r="J75" s="172"/>
    </row>
    <row r="76" spans="1:10" ht="17">
      <c r="A76" s="17">
        <v>3</v>
      </c>
      <c r="B76" s="23" t="s">
        <v>111</v>
      </c>
      <c r="C76" s="21"/>
      <c r="D76" s="21"/>
      <c r="E76" s="17" t="s">
        <v>112</v>
      </c>
      <c r="F76" s="17">
        <v>25</v>
      </c>
      <c r="G76" s="20" t="s">
        <v>205</v>
      </c>
      <c r="H76" s="172">
        <v>80</v>
      </c>
      <c r="I76" s="43">
        <f t="shared" si="5"/>
        <v>2000</v>
      </c>
      <c r="J76" s="172"/>
    </row>
    <row r="77" spans="1:10" ht="17">
      <c r="A77" s="17">
        <v>4</v>
      </c>
      <c r="B77" s="23" t="s">
        <v>564</v>
      </c>
      <c r="C77" s="21"/>
      <c r="D77" s="16" t="s">
        <v>565</v>
      </c>
      <c r="E77" s="17" t="s">
        <v>566</v>
      </c>
      <c r="F77" s="17">
        <v>15</v>
      </c>
      <c r="G77" s="20" t="s">
        <v>198</v>
      </c>
      <c r="H77" s="172">
        <v>800</v>
      </c>
      <c r="I77" s="43">
        <f t="shared" si="5"/>
        <v>12000</v>
      </c>
      <c r="J77" s="172"/>
    </row>
    <row r="78" spans="1:10" ht="17">
      <c r="A78" s="17">
        <v>5</v>
      </c>
      <c r="B78" s="16" t="s">
        <v>531</v>
      </c>
      <c r="C78" s="21"/>
      <c r="D78" s="21"/>
      <c r="E78" s="17" t="s">
        <v>567</v>
      </c>
      <c r="F78" s="17">
        <v>1</v>
      </c>
      <c r="G78" s="20" t="s">
        <v>568</v>
      </c>
      <c r="H78" s="172">
        <v>5000</v>
      </c>
      <c r="I78" s="43">
        <f t="shared" si="5"/>
        <v>5000</v>
      </c>
      <c r="J78" s="172"/>
    </row>
    <row r="79" spans="1:10" ht="17">
      <c r="A79" s="17">
        <v>6</v>
      </c>
      <c r="B79" s="16" t="s">
        <v>127</v>
      </c>
      <c r="C79" s="16" t="s">
        <v>113</v>
      </c>
      <c r="D79" s="21"/>
      <c r="E79" s="17" t="s">
        <v>85</v>
      </c>
      <c r="F79" s="17">
        <v>15</v>
      </c>
      <c r="G79" s="20" t="s">
        <v>205</v>
      </c>
      <c r="H79" s="172">
        <v>120</v>
      </c>
      <c r="I79" s="43">
        <f t="shared" si="5"/>
        <v>1800</v>
      </c>
      <c r="J79" s="172"/>
    </row>
    <row r="80" spans="1:10" ht="17">
      <c r="A80" s="17">
        <v>7</v>
      </c>
      <c r="B80" s="16" t="s">
        <v>114</v>
      </c>
      <c r="C80" s="16" t="s">
        <v>115</v>
      </c>
      <c r="D80" s="21"/>
      <c r="E80" s="17" t="s">
        <v>262</v>
      </c>
      <c r="F80" s="17">
        <v>1</v>
      </c>
      <c r="G80" s="20" t="s">
        <v>116</v>
      </c>
      <c r="H80" s="172">
        <v>3000</v>
      </c>
      <c r="I80" s="43">
        <f t="shared" si="5"/>
        <v>3000</v>
      </c>
      <c r="J80" s="172"/>
    </row>
    <row r="81" spans="1:10" ht="17">
      <c r="A81" s="15" t="s">
        <v>117</v>
      </c>
      <c r="B81" s="14" t="s">
        <v>118</v>
      </c>
      <c r="C81" s="14"/>
      <c r="D81" s="14"/>
      <c r="E81" s="15"/>
      <c r="F81" s="15"/>
      <c r="G81" s="14"/>
      <c r="H81" s="137"/>
      <c r="I81" s="45"/>
      <c r="J81" s="137"/>
    </row>
    <row r="82" spans="1:10" ht="17">
      <c r="A82" s="17">
        <v>1</v>
      </c>
      <c r="B82" s="16" t="s">
        <v>119</v>
      </c>
      <c r="C82" s="16" t="s">
        <v>351</v>
      </c>
      <c r="D82" s="16"/>
      <c r="E82" s="17" t="s">
        <v>51</v>
      </c>
      <c r="F82" s="17">
        <v>16</v>
      </c>
      <c r="G82" s="20" t="s">
        <v>569</v>
      </c>
      <c r="H82" s="172">
        <v>450</v>
      </c>
      <c r="I82" s="43">
        <f t="shared" ref="I82:I85" si="6">F82*H82</f>
        <v>7200</v>
      </c>
      <c r="J82" s="172"/>
    </row>
    <row r="83" spans="1:10" ht="17">
      <c r="A83" s="17">
        <v>2</v>
      </c>
      <c r="B83" s="16" t="s">
        <v>352</v>
      </c>
      <c r="C83" s="16"/>
      <c r="D83" s="16"/>
      <c r="E83" s="17" t="s">
        <v>8</v>
      </c>
      <c r="F83" s="17">
        <v>4</v>
      </c>
      <c r="G83" s="20" t="s">
        <v>396</v>
      </c>
      <c r="H83" s="172">
        <v>120</v>
      </c>
      <c r="I83" s="43">
        <f t="shared" si="6"/>
        <v>480</v>
      </c>
      <c r="J83" s="172"/>
    </row>
    <row r="84" spans="1:10" ht="17">
      <c r="A84" s="17">
        <v>3</v>
      </c>
      <c r="B84" s="16" t="s">
        <v>120</v>
      </c>
      <c r="C84" s="16"/>
      <c r="D84" s="16"/>
      <c r="E84" s="17" t="s">
        <v>51</v>
      </c>
      <c r="F84" s="17">
        <v>15</v>
      </c>
      <c r="G84" s="20" t="s">
        <v>129</v>
      </c>
      <c r="H84" s="172">
        <v>50</v>
      </c>
      <c r="I84" s="43">
        <f t="shared" si="6"/>
        <v>750</v>
      </c>
      <c r="J84" s="172"/>
    </row>
    <row r="85" spans="1:10" ht="17">
      <c r="A85" s="17">
        <v>4</v>
      </c>
      <c r="B85" s="16" t="s">
        <v>121</v>
      </c>
      <c r="C85" s="16"/>
      <c r="D85" s="16"/>
      <c r="E85" s="17" t="s">
        <v>85</v>
      </c>
      <c r="F85" s="17">
        <v>2</v>
      </c>
      <c r="G85" s="20" t="s">
        <v>128</v>
      </c>
      <c r="H85" s="172">
        <v>800</v>
      </c>
      <c r="I85" s="43">
        <f t="shared" si="6"/>
        <v>1600</v>
      </c>
      <c r="J85" s="172"/>
    </row>
    <row r="86" spans="1:10" ht="17">
      <c r="A86" s="17">
        <v>5</v>
      </c>
      <c r="B86" s="16" t="s">
        <v>272</v>
      </c>
      <c r="C86" s="16"/>
      <c r="D86" s="21"/>
      <c r="E86" s="17" t="s">
        <v>189</v>
      </c>
      <c r="F86" s="17">
        <v>6</v>
      </c>
      <c r="G86" s="20" t="s">
        <v>353</v>
      </c>
      <c r="H86" s="172">
        <v>1200</v>
      </c>
      <c r="I86" s="43">
        <f>F86*H86</f>
        <v>7200</v>
      </c>
      <c r="J86" s="172"/>
    </row>
    <row r="87" spans="1:10" ht="17">
      <c r="A87" s="17">
        <v>6</v>
      </c>
      <c r="B87" s="16" t="s">
        <v>122</v>
      </c>
      <c r="C87" s="16" t="s">
        <v>358</v>
      </c>
      <c r="D87" s="16"/>
      <c r="E87" s="17" t="s">
        <v>85</v>
      </c>
      <c r="F87" s="17">
        <v>16</v>
      </c>
      <c r="G87" s="20" t="s">
        <v>209</v>
      </c>
      <c r="H87" s="172">
        <v>100</v>
      </c>
      <c r="I87" s="43">
        <f>F87*H87</f>
        <v>1600</v>
      </c>
      <c r="J87" s="172"/>
    </row>
    <row r="88" spans="1:10" ht="17">
      <c r="A88" s="17">
        <v>7</v>
      </c>
      <c r="B88" s="16" t="s">
        <v>123</v>
      </c>
      <c r="C88" s="16" t="s">
        <v>124</v>
      </c>
      <c r="D88" s="16"/>
      <c r="E88" s="17" t="s">
        <v>134</v>
      </c>
      <c r="F88" s="17">
        <v>1</v>
      </c>
      <c r="G88" s="20" t="s">
        <v>350</v>
      </c>
      <c r="H88" s="172">
        <v>10000</v>
      </c>
      <c r="I88" s="43">
        <f>F88*H88</f>
        <v>10000</v>
      </c>
      <c r="J88" s="172"/>
    </row>
    <row r="89" spans="1:10" ht="17.25" customHeight="1">
      <c r="A89" s="211" t="s">
        <v>246</v>
      </c>
      <c r="B89" s="211"/>
      <c r="C89" s="211"/>
      <c r="D89" s="211"/>
      <c r="E89" s="211"/>
      <c r="F89" s="211"/>
      <c r="G89" s="211"/>
      <c r="H89" s="211"/>
      <c r="I89" s="121">
        <f>SUM(I6:I88)</f>
        <v>617430</v>
      </c>
    </row>
    <row r="90" spans="1:10" ht="17.25" customHeight="1">
      <c r="A90" s="211" t="s">
        <v>462</v>
      </c>
      <c r="B90" s="211"/>
      <c r="C90" s="211"/>
      <c r="D90" s="211"/>
      <c r="E90" s="211"/>
      <c r="F90" s="211"/>
      <c r="G90" s="211"/>
      <c r="H90" s="211"/>
      <c r="I90" s="121">
        <f>I89*4</f>
        <v>2469720</v>
      </c>
    </row>
  </sheetData>
  <sheetProtection algorithmName="SHA-512" hashValue="F9bj0ZlEl/Zq7B9Sw5hB6O5xuAmw7p9J7uDsHbjgnwrkGQJUFrNdXjpg8nmb9KONRAyDTWXCOvmFSjnFDDiMUg==" saltValue="waLYGllIxTvxUYcHTU6rmg==" spinCount="100000" sheet="1" objects="1" scenarios="1"/>
  <mergeCells count="3">
    <mergeCell ref="A1:H1"/>
    <mergeCell ref="A89:H89"/>
    <mergeCell ref="A90:H90"/>
  </mergeCells>
  <phoneticPr fontId="3" type="noConversion"/>
  <pageMargins left="0.7" right="0.7" top="0.75" bottom="0.75" header="0.3" footer="0.3"/>
  <pageSetup scale="4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85"/>
  <sheetViews>
    <sheetView view="pageBreakPreview" topLeftCell="A71" zoomScaleNormal="85" workbookViewId="0">
      <selection activeCell="J80" sqref="J80"/>
    </sheetView>
  </sheetViews>
  <sheetFormatPr baseColWidth="10" defaultColWidth="9" defaultRowHeight="16"/>
  <cols>
    <col min="1" max="1" width="9.1640625" style="9" bestFit="1" customWidth="1"/>
    <col min="2" max="2" width="15.5" style="9" customWidth="1"/>
    <col min="3" max="3" width="28.1640625" style="9" customWidth="1"/>
    <col min="4" max="4" width="27.33203125" style="9" customWidth="1"/>
    <col min="5" max="5" width="7" style="9" customWidth="1"/>
    <col min="6" max="6" width="5.6640625" style="9" customWidth="1"/>
    <col min="7" max="7" width="31.83203125" style="9" customWidth="1"/>
    <col min="8" max="8" width="26" style="9" customWidth="1"/>
    <col min="9" max="9" width="13.6640625" style="9" bestFit="1" customWidth="1"/>
    <col min="10" max="10" width="27.5" style="9" customWidth="1"/>
    <col min="11" max="16384" width="9" style="9"/>
  </cols>
  <sheetData>
    <row r="1" spans="1:10" ht="79.5" customHeight="1">
      <c r="A1" s="210" t="s">
        <v>570</v>
      </c>
      <c r="B1" s="210"/>
      <c r="C1" s="210"/>
      <c r="D1" s="210"/>
      <c r="E1" s="210"/>
      <c r="F1" s="210"/>
      <c r="G1" s="210"/>
      <c r="H1" s="210"/>
      <c r="I1" s="77"/>
    </row>
    <row r="2" spans="1:10" ht="17">
      <c r="A2" s="89" t="s">
        <v>219</v>
      </c>
      <c r="B2" s="89" t="s">
        <v>28</v>
      </c>
      <c r="C2" s="89" t="s">
        <v>220</v>
      </c>
      <c r="D2" s="89" t="s">
        <v>29</v>
      </c>
      <c r="E2" s="89" t="s">
        <v>30</v>
      </c>
      <c r="F2" s="89" t="s">
        <v>125</v>
      </c>
      <c r="G2" s="89" t="s">
        <v>186</v>
      </c>
      <c r="H2" s="89" t="s">
        <v>130</v>
      </c>
      <c r="I2" s="89" t="s">
        <v>131</v>
      </c>
      <c r="J2" s="89" t="s">
        <v>373</v>
      </c>
    </row>
    <row r="3" spans="1:10">
      <c r="A3" s="10"/>
      <c r="B3" s="10"/>
      <c r="C3" s="10"/>
      <c r="D3" s="10"/>
      <c r="E3" s="10"/>
      <c r="F3" s="10"/>
      <c r="G3" s="10"/>
      <c r="H3" s="11"/>
      <c r="I3" s="11"/>
      <c r="J3" s="11"/>
    </row>
    <row r="4" spans="1:10" ht="17">
      <c r="A4" s="40"/>
      <c r="B4" s="12" t="s">
        <v>31</v>
      </c>
      <c r="C4" s="12"/>
      <c r="D4" s="12"/>
      <c r="E4" s="12"/>
      <c r="F4" s="13"/>
      <c r="G4" s="13"/>
      <c r="H4" s="13"/>
      <c r="I4" s="41"/>
      <c r="J4" s="41"/>
    </row>
    <row r="5" spans="1:10" ht="17">
      <c r="A5" s="15" t="s">
        <v>32</v>
      </c>
      <c r="B5" s="14" t="s">
        <v>33</v>
      </c>
      <c r="C5" s="15"/>
      <c r="D5" s="15"/>
      <c r="E5" s="15"/>
      <c r="F5" s="15"/>
      <c r="G5" s="15"/>
      <c r="H5" s="15"/>
      <c r="I5" s="42"/>
      <c r="J5" s="42"/>
    </row>
    <row r="6" spans="1:10" ht="17">
      <c r="A6" s="17">
        <v>1</v>
      </c>
      <c r="B6" s="16" t="s">
        <v>34</v>
      </c>
      <c r="C6" s="16" t="s">
        <v>35</v>
      </c>
      <c r="D6" s="16" t="s">
        <v>271</v>
      </c>
      <c r="E6" s="17" t="s">
        <v>9</v>
      </c>
      <c r="F6" s="138">
        <v>85</v>
      </c>
      <c r="G6" s="19" t="s">
        <v>206</v>
      </c>
      <c r="H6" s="172">
        <v>45</v>
      </c>
      <c r="I6" s="43">
        <f>F6*H6</f>
        <v>3825</v>
      </c>
      <c r="J6" s="172"/>
    </row>
    <row r="7" spans="1:10" ht="17">
      <c r="A7" s="17">
        <v>2</v>
      </c>
      <c r="B7" s="16" t="s">
        <v>36</v>
      </c>
      <c r="C7" s="16" t="s">
        <v>37</v>
      </c>
      <c r="D7" s="16" t="s">
        <v>38</v>
      </c>
      <c r="E7" s="17" t="s">
        <v>39</v>
      </c>
      <c r="F7" s="130">
        <v>40</v>
      </c>
      <c r="G7" s="20" t="s">
        <v>393</v>
      </c>
      <c r="H7" s="172">
        <v>140</v>
      </c>
      <c r="I7" s="43">
        <f>F7*H7</f>
        <v>5600</v>
      </c>
      <c r="J7" s="172"/>
    </row>
    <row r="8" spans="1:10" ht="17">
      <c r="A8" s="17">
        <v>3</v>
      </c>
      <c r="B8" s="16" t="s">
        <v>40</v>
      </c>
      <c r="C8" s="16" t="s">
        <v>41</v>
      </c>
      <c r="D8" s="16" t="s">
        <v>42</v>
      </c>
      <c r="E8" s="17" t="s">
        <v>39</v>
      </c>
      <c r="F8" s="130">
        <v>80</v>
      </c>
      <c r="G8" s="19" t="s">
        <v>207</v>
      </c>
      <c r="H8" s="172">
        <v>120</v>
      </c>
      <c r="I8" s="43">
        <f>F8*H8</f>
        <v>9600</v>
      </c>
      <c r="J8" s="172"/>
    </row>
    <row r="9" spans="1:10" ht="17">
      <c r="A9" s="17">
        <v>4</v>
      </c>
      <c r="B9" s="16" t="s">
        <v>43</v>
      </c>
      <c r="C9" s="16" t="s">
        <v>43</v>
      </c>
      <c r="D9" s="16" t="s">
        <v>44</v>
      </c>
      <c r="E9" s="17" t="s">
        <v>39</v>
      </c>
      <c r="F9" s="130">
        <v>100</v>
      </c>
      <c r="G9" s="19" t="s">
        <v>208</v>
      </c>
      <c r="H9" s="172">
        <v>140</v>
      </c>
      <c r="I9" s="43">
        <f>F9*H9</f>
        <v>14000</v>
      </c>
      <c r="J9" s="172"/>
    </row>
    <row r="10" spans="1:10" ht="17">
      <c r="A10" s="17">
        <v>5</v>
      </c>
      <c r="B10" s="16" t="s">
        <v>317</v>
      </c>
      <c r="C10" s="16"/>
      <c r="D10" s="16" t="s">
        <v>280</v>
      </c>
      <c r="E10" s="17" t="s">
        <v>39</v>
      </c>
      <c r="F10" s="130">
        <v>200</v>
      </c>
      <c r="G10" s="19" t="s">
        <v>208</v>
      </c>
      <c r="H10" s="172">
        <v>140</v>
      </c>
      <c r="I10" s="43">
        <f>F10*H10</f>
        <v>28000</v>
      </c>
      <c r="J10" s="172"/>
    </row>
    <row r="11" spans="1:10" ht="17">
      <c r="A11" s="17">
        <v>6</v>
      </c>
      <c r="B11" s="16" t="s">
        <v>45</v>
      </c>
      <c r="C11" s="16" t="s">
        <v>46</v>
      </c>
      <c r="D11" s="16" t="s">
        <v>47</v>
      </c>
      <c r="E11" s="17" t="s">
        <v>48</v>
      </c>
      <c r="F11" s="130">
        <v>60</v>
      </c>
      <c r="G11" s="19" t="s">
        <v>264</v>
      </c>
      <c r="H11" s="172">
        <v>230</v>
      </c>
      <c r="I11" s="43">
        <f t="shared" ref="I11:I12" si="0">F11*H11</f>
        <v>13800</v>
      </c>
      <c r="J11" s="172"/>
    </row>
    <row r="12" spans="1:10" ht="17">
      <c r="A12" s="17">
        <v>7</v>
      </c>
      <c r="B12" s="16" t="s">
        <v>49</v>
      </c>
      <c r="C12" s="16" t="s">
        <v>50</v>
      </c>
      <c r="D12" s="16"/>
      <c r="E12" s="17" t="s">
        <v>39</v>
      </c>
      <c r="F12" s="18">
        <v>60</v>
      </c>
      <c r="G12" s="19" t="s">
        <v>315</v>
      </c>
      <c r="H12" s="172">
        <v>200</v>
      </c>
      <c r="I12" s="43">
        <f t="shared" si="0"/>
        <v>12000</v>
      </c>
      <c r="J12" s="172"/>
    </row>
    <row r="13" spans="1:10" ht="17">
      <c r="A13" s="15" t="s">
        <v>52</v>
      </c>
      <c r="B13" s="14" t="s">
        <v>53</v>
      </c>
      <c r="C13" s="14"/>
      <c r="D13" s="14"/>
      <c r="E13" s="15"/>
      <c r="F13" s="15"/>
      <c r="G13" s="14"/>
      <c r="H13" s="134"/>
      <c r="I13" s="45"/>
      <c r="J13" s="134"/>
    </row>
    <row r="14" spans="1:10" ht="17">
      <c r="A14" s="22" t="s">
        <v>54</v>
      </c>
      <c r="B14" s="21" t="s">
        <v>55</v>
      </c>
      <c r="C14" s="21"/>
      <c r="D14" s="21"/>
      <c r="E14" s="22"/>
      <c r="F14" s="22"/>
      <c r="G14" s="21"/>
      <c r="H14" s="173"/>
      <c r="I14" s="46"/>
      <c r="J14" s="173"/>
    </row>
    <row r="15" spans="1:10" ht="17">
      <c r="A15" s="17">
        <v>1</v>
      </c>
      <c r="B15" s="16" t="s">
        <v>56</v>
      </c>
      <c r="C15" s="16" t="s">
        <v>57</v>
      </c>
      <c r="D15" s="16"/>
      <c r="E15" s="17" t="s">
        <v>51</v>
      </c>
      <c r="F15" s="17">
        <v>1</v>
      </c>
      <c r="G15" s="16" t="s">
        <v>203</v>
      </c>
      <c r="H15" s="172">
        <v>10000</v>
      </c>
      <c r="I15" s="44">
        <f>F15*H15</f>
        <v>10000</v>
      </c>
      <c r="J15" s="172"/>
    </row>
    <row r="16" spans="1:10" ht="17">
      <c r="A16" s="17">
        <v>2</v>
      </c>
      <c r="B16" s="16" t="s">
        <v>571</v>
      </c>
      <c r="C16" s="16" t="s">
        <v>572</v>
      </c>
      <c r="D16" s="16" t="s">
        <v>58</v>
      </c>
      <c r="E16" s="17" t="s">
        <v>39</v>
      </c>
      <c r="F16" s="18">
        <v>80</v>
      </c>
      <c r="G16" s="19" t="s">
        <v>316</v>
      </c>
      <c r="H16" s="172">
        <v>140</v>
      </c>
      <c r="I16" s="44">
        <f t="shared" ref="I16:I30" si="1">F16*H16</f>
        <v>11200</v>
      </c>
      <c r="J16" s="172"/>
    </row>
    <row r="17" spans="1:10" ht="17">
      <c r="A17" s="17">
        <v>3</v>
      </c>
      <c r="B17" s="16" t="s">
        <v>59</v>
      </c>
      <c r="C17" s="16" t="s">
        <v>60</v>
      </c>
      <c r="D17" s="16" t="s">
        <v>61</v>
      </c>
      <c r="E17" s="17" t="s">
        <v>39</v>
      </c>
      <c r="F17" s="18">
        <v>20</v>
      </c>
      <c r="G17" s="19" t="s">
        <v>198</v>
      </c>
      <c r="H17" s="172">
        <v>230</v>
      </c>
      <c r="I17" s="44">
        <f t="shared" si="1"/>
        <v>4600</v>
      </c>
      <c r="J17" s="172"/>
    </row>
    <row r="18" spans="1:10" ht="17">
      <c r="A18" s="17">
        <v>4</v>
      </c>
      <c r="B18" s="16" t="s">
        <v>62</v>
      </c>
      <c r="C18" s="16" t="s">
        <v>60</v>
      </c>
      <c r="D18" s="16" t="s">
        <v>191</v>
      </c>
      <c r="E18" s="17" t="s">
        <v>532</v>
      </c>
      <c r="F18" s="18">
        <v>20</v>
      </c>
      <c r="G18" s="19" t="s">
        <v>573</v>
      </c>
      <c r="H18" s="172">
        <v>280</v>
      </c>
      <c r="I18" s="44">
        <f t="shared" si="1"/>
        <v>5600</v>
      </c>
      <c r="J18" s="172"/>
    </row>
    <row r="19" spans="1:10" ht="17">
      <c r="A19" s="17">
        <v>5</v>
      </c>
      <c r="B19" s="16" t="s">
        <v>397</v>
      </c>
      <c r="C19" s="16" t="s">
        <v>400</v>
      </c>
      <c r="D19" s="16" t="s">
        <v>574</v>
      </c>
      <c r="E19" s="17" t="s">
        <v>355</v>
      </c>
      <c r="F19" s="18">
        <v>31</v>
      </c>
      <c r="G19" s="19" t="s">
        <v>198</v>
      </c>
      <c r="H19" s="172">
        <v>280</v>
      </c>
      <c r="I19" s="44">
        <f t="shared" si="1"/>
        <v>8680</v>
      </c>
      <c r="J19" s="172"/>
    </row>
    <row r="20" spans="1:10" ht="17">
      <c r="A20" s="17">
        <v>6</v>
      </c>
      <c r="B20" s="16" t="s">
        <v>63</v>
      </c>
      <c r="C20" s="16" t="s">
        <v>64</v>
      </c>
      <c r="D20" s="16" t="s">
        <v>218</v>
      </c>
      <c r="E20" s="17" t="s">
        <v>39</v>
      </c>
      <c r="F20" s="18">
        <v>57</v>
      </c>
      <c r="G20" s="19" t="s">
        <v>533</v>
      </c>
      <c r="H20" s="172">
        <v>300</v>
      </c>
      <c r="I20" s="44">
        <f t="shared" si="1"/>
        <v>17100</v>
      </c>
      <c r="J20" s="172"/>
    </row>
    <row r="21" spans="1:10" ht="17">
      <c r="A21" s="17">
        <v>7</v>
      </c>
      <c r="B21" s="16" t="s">
        <v>65</v>
      </c>
      <c r="C21" s="16" t="s">
        <v>534</v>
      </c>
      <c r="D21" s="16" t="s">
        <v>535</v>
      </c>
      <c r="E21" s="17" t="s">
        <v>39</v>
      </c>
      <c r="F21" s="18">
        <v>16</v>
      </c>
      <c r="G21" s="19" t="s">
        <v>208</v>
      </c>
      <c r="H21" s="172">
        <v>480</v>
      </c>
      <c r="I21" s="44">
        <f t="shared" si="1"/>
        <v>7680</v>
      </c>
      <c r="J21" s="172"/>
    </row>
    <row r="22" spans="1:10" ht="17">
      <c r="A22" s="17">
        <v>8</v>
      </c>
      <c r="B22" s="16" t="s">
        <v>66</v>
      </c>
      <c r="C22" s="16" t="s">
        <v>537</v>
      </c>
      <c r="D22" s="16" t="s">
        <v>251</v>
      </c>
      <c r="E22" s="17" t="s">
        <v>39</v>
      </c>
      <c r="F22" s="18">
        <v>15</v>
      </c>
      <c r="G22" s="19" t="s">
        <v>319</v>
      </c>
      <c r="H22" s="172">
        <v>280</v>
      </c>
      <c r="I22" s="44">
        <f t="shared" si="1"/>
        <v>4200</v>
      </c>
      <c r="J22" s="172"/>
    </row>
    <row r="23" spans="1:10" ht="17">
      <c r="A23" s="17">
        <v>9</v>
      </c>
      <c r="B23" s="16" t="s">
        <v>192</v>
      </c>
      <c r="C23" s="16" t="s">
        <v>536</v>
      </c>
      <c r="D23" s="16" t="s">
        <v>320</v>
      </c>
      <c r="E23" s="17" t="s">
        <v>39</v>
      </c>
      <c r="F23" s="18">
        <v>60</v>
      </c>
      <c r="G23" s="19" t="s">
        <v>198</v>
      </c>
      <c r="H23" s="172">
        <v>320</v>
      </c>
      <c r="I23" s="44">
        <f t="shared" si="1"/>
        <v>19200</v>
      </c>
      <c r="J23" s="172"/>
    </row>
    <row r="24" spans="1:10" ht="17">
      <c r="A24" s="17">
        <v>10</v>
      </c>
      <c r="B24" s="16" t="s">
        <v>192</v>
      </c>
      <c r="C24" s="16" t="s">
        <v>395</v>
      </c>
      <c r="D24" s="16" t="s">
        <v>342</v>
      </c>
      <c r="E24" s="17" t="s">
        <v>39</v>
      </c>
      <c r="F24" s="18">
        <v>11.5</v>
      </c>
      <c r="G24" s="19" t="s">
        <v>198</v>
      </c>
      <c r="H24" s="172">
        <v>320</v>
      </c>
      <c r="I24" s="44">
        <f t="shared" si="1"/>
        <v>3680</v>
      </c>
      <c r="J24" s="172"/>
    </row>
    <row r="25" spans="1:10" ht="17">
      <c r="A25" s="17">
        <v>11</v>
      </c>
      <c r="B25" s="16" t="s">
        <v>540</v>
      </c>
      <c r="C25" s="16" t="s">
        <v>537</v>
      </c>
      <c r="D25" s="16" t="s">
        <v>544</v>
      </c>
      <c r="E25" s="17" t="s">
        <v>39</v>
      </c>
      <c r="F25" s="18">
        <v>30</v>
      </c>
      <c r="G25" s="19" t="s">
        <v>282</v>
      </c>
      <c r="H25" s="172">
        <v>600</v>
      </c>
      <c r="I25" s="44">
        <f t="shared" si="1"/>
        <v>18000</v>
      </c>
      <c r="J25" s="172"/>
    </row>
    <row r="26" spans="1:10" ht="17">
      <c r="A26" s="17">
        <v>12</v>
      </c>
      <c r="B26" s="16" t="s">
        <v>538</v>
      </c>
      <c r="C26" s="16" t="s">
        <v>539</v>
      </c>
      <c r="D26" s="16" t="s">
        <v>320</v>
      </c>
      <c r="E26" s="17" t="s">
        <v>39</v>
      </c>
      <c r="F26" s="18">
        <v>80</v>
      </c>
      <c r="G26" s="19" t="s">
        <v>198</v>
      </c>
      <c r="H26" s="172">
        <v>320</v>
      </c>
      <c r="I26" s="44">
        <f t="shared" si="1"/>
        <v>25600</v>
      </c>
      <c r="J26" s="172"/>
    </row>
    <row r="27" spans="1:10" ht="17">
      <c r="A27" s="17">
        <v>13</v>
      </c>
      <c r="B27" s="16" t="s">
        <v>541</v>
      </c>
      <c r="C27" s="16" t="s">
        <v>542</v>
      </c>
      <c r="D27" s="16" t="s">
        <v>543</v>
      </c>
      <c r="E27" s="17" t="s">
        <v>39</v>
      </c>
      <c r="F27" s="18">
        <v>20</v>
      </c>
      <c r="G27" s="19" t="s">
        <v>198</v>
      </c>
      <c r="H27" s="172">
        <v>800</v>
      </c>
      <c r="I27" s="44">
        <f t="shared" si="1"/>
        <v>16000</v>
      </c>
      <c r="J27" s="172"/>
    </row>
    <row r="28" spans="1:10" ht="17">
      <c r="A28" s="17">
        <v>14</v>
      </c>
      <c r="B28" s="16" t="s">
        <v>67</v>
      </c>
      <c r="C28" s="16" t="s">
        <v>132</v>
      </c>
      <c r="D28" s="16"/>
      <c r="E28" s="17" t="s">
        <v>51</v>
      </c>
      <c r="F28" s="18">
        <v>5</v>
      </c>
      <c r="G28" s="19" t="s">
        <v>319</v>
      </c>
      <c r="H28" s="172">
        <v>4000</v>
      </c>
      <c r="I28" s="44">
        <f t="shared" si="1"/>
        <v>20000</v>
      </c>
      <c r="J28" s="172"/>
    </row>
    <row r="29" spans="1:10" ht="17">
      <c r="A29" s="17">
        <v>15</v>
      </c>
      <c r="B29" s="16" t="s">
        <v>68</v>
      </c>
      <c r="C29" s="16" t="s">
        <v>133</v>
      </c>
      <c r="D29" s="16"/>
      <c r="E29" s="17" t="s">
        <v>51</v>
      </c>
      <c r="F29" s="18">
        <v>5</v>
      </c>
      <c r="G29" s="19" t="s">
        <v>319</v>
      </c>
      <c r="H29" s="172">
        <v>800</v>
      </c>
      <c r="I29" s="44">
        <f t="shared" si="1"/>
        <v>4000</v>
      </c>
      <c r="J29" s="172"/>
    </row>
    <row r="30" spans="1:10" ht="34">
      <c r="A30" s="17">
        <v>16</v>
      </c>
      <c r="B30" s="16" t="s">
        <v>69</v>
      </c>
      <c r="C30" s="16" t="s">
        <v>70</v>
      </c>
      <c r="D30" s="16"/>
      <c r="E30" s="17" t="s">
        <v>51</v>
      </c>
      <c r="F30" s="18">
        <v>5</v>
      </c>
      <c r="G30" s="19" t="s">
        <v>319</v>
      </c>
      <c r="H30" s="172">
        <v>300</v>
      </c>
      <c r="I30" s="44">
        <f t="shared" si="1"/>
        <v>1500</v>
      </c>
      <c r="J30" s="172"/>
    </row>
    <row r="31" spans="1:10" ht="17">
      <c r="A31" s="22" t="s">
        <v>71</v>
      </c>
      <c r="B31" s="21" t="s">
        <v>276</v>
      </c>
      <c r="C31" s="21"/>
      <c r="D31" s="21"/>
      <c r="E31" s="22"/>
      <c r="F31" s="22"/>
      <c r="G31" s="21"/>
      <c r="H31" s="173"/>
      <c r="I31" s="47"/>
      <c r="J31" s="173"/>
    </row>
    <row r="32" spans="1:10" ht="17">
      <c r="A32" s="17">
        <v>1</v>
      </c>
      <c r="B32" s="16" t="s">
        <v>324</v>
      </c>
      <c r="C32" s="16"/>
      <c r="D32" s="16" t="s">
        <v>322</v>
      </c>
      <c r="E32" s="93" t="s">
        <v>193</v>
      </c>
      <c r="F32" s="99">
        <v>1</v>
      </c>
      <c r="G32" s="19" t="s">
        <v>198</v>
      </c>
      <c r="H32" s="172">
        <v>8000</v>
      </c>
      <c r="I32" s="44">
        <f>F32*H32</f>
        <v>8000</v>
      </c>
      <c r="J32" s="172"/>
    </row>
    <row r="33" spans="1:10" ht="17">
      <c r="A33" s="17">
        <v>2</v>
      </c>
      <c r="B33" s="16" t="s">
        <v>274</v>
      </c>
      <c r="C33" s="16"/>
      <c r="D33" s="16" t="s">
        <v>275</v>
      </c>
      <c r="E33" s="93" t="s">
        <v>193</v>
      </c>
      <c r="F33" s="99">
        <v>1</v>
      </c>
      <c r="G33" s="19" t="s">
        <v>198</v>
      </c>
      <c r="H33" s="172">
        <v>3600</v>
      </c>
      <c r="I33" s="44">
        <f>F33*H33</f>
        <v>3600</v>
      </c>
      <c r="J33" s="172"/>
    </row>
    <row r="34" spans="1:10" ht="17">
      <c r="A34" s="17">
        <v>3</v>
      </c>
      <c r="B34" s="16" t="s">
        <v>323</v>
      </c>
      <c r="C34" s="16"/>
      <c r="D34" s="16"/>
      <c r="E34" s="93" t="s">
        <v>193</v>
      </c>
      <c r="F34" s="99">
        <v>1</v>
      </c>
      <c r="G34" s="19" t="s">
        <v>198</v>
      </c>
      <c r="H34" s="172">
        <v>3600</v>
      </c>
      <c r="I34" s="44">
        <f>F34*H34</f>
        <v>3600</v>
      </c>
      <c r="J34" s="172"/>
    </row>
    <row r="35" spans="1:10" ht="17">
      <c r="A35" s="17">
        <v>4</v>
      </c>
      <c r="B35" s="16" t="s">
        <v>277</v>
      </c>
      <c r="C35" s="16"/>
      <c r="D35" s="16"/>
      <c r="E35" s="93" t="s">
        <v>193</v>
      </c>
      <c r="F35" s="99">
        <v>1</v>
      </c>
      <c r="G35" s="19" t="s">
        <v>198</v>
      </c>
      <c r="H35" s="172">
        <v>200</v>
      </c>
      <c r="I35" s="44">
        <f>F35*H35</f>
        <v>200</v>
      </c>
      <c r="J35" s="172"/>
    </row>
    <row r="36" spans="1:10" ht="17">
      <c r="A36" s="22" t="s">
        <v>334</v>
      </c>
      <c r="B36" s="21" t="s">
        <v>336</v>
      </c>
      <c r="C36" s="21"/>
      <c r="D36" s="21"/>
      <c r="E36" s="22"/>
      <c r="F36" s="22"/>
      <c r="G36" s="21"/>
      <c r="H36" s="173"/>
      <c r="I36" s="47"/>
      <c r="J36" s="173"/>
    </row>
    <row r="37" spans="1:10" ht="33" customHeight="1">
      <c r="A37" s="17">
        <v>1</v>
      </c>
      <c r="B37" s="16" t="s">
        <v>337</v>
      </c>
      <c r="C37" s="16"/>
      <c r="D37" s="16" t="s">
        <v>322</v>
      </c>
      <c r="E37" s="93" t="s">
        <v>193</v>
      </c>
      <c r="F37" s="99">
        <v>1</v>
      </c>
      <c r="G37" s="19" t="s">
        <v>198</v>
      </c>
      <c r="H37" s="172">
        <v>8000</v>
      </c>
      <c r="I37" s="44">
        <f>F37*H37</f>
        <v>8000</v>
      </c>
      <c r="J37" s="172"/>
    </row>
    <row r="38" spans="1:10" ht="17">
      <c r="A38" s="17">
        <v>2</v>
      </c>
      <c r="B38" s="16" t="s">
        <v>339</v>
      </c>
      <c r="C38" s="16"/>
      <c r="D38" s="16"/>
      <c r="E38" s="93" t="s">
        <v>193</v>
      </c>
      <c r="F38" s="99">
        <v>1</v>
      </c>
      <c r="G38" s="19" t="s">
        <v>198</v>
      </c>
      <c r="H38" s="172">
        <v>4500</v>
      </c>
      <c r="I38" s="44">
        <f>F38*H38</f>
        <v>4500</v>
      </c>
      <c r="J38" s="172"/>
    </row>
    <row r="39" spans="1:10" ht="17">
      <c r="A39" s="17">
        <v>3</v>
      </c>
      <c r="B39" s="16" t="s">
        <v>340</v>
      </c>
      <c r="C39" s="16"/>
      <c r="D39" s="16"/>
      <c r="E39" s="93" t="s">
        <v>193</v>
      </c>
      <c r="F39" s="99">
        <v>1</v>
      </c>
      <c r="G39" s="19" t="s">
        <v>545</v>
      </c>
      <c r="H39" s="172">
        <v>3000</v>
      </c>
      <c r="I39" s="44">
        <f>F39*H39</f>
        <v>3000</v>
      </c>
      <c r="J39" s="172"/>
    </row>
    <row r="40" spans="1:10" ht="17">
      <c r="A40" s="22" t="s">
        <v>335</v>
      </c>
      <c r="B40" s="21" t="s">
        <v>72</v>
      </c>
      <c r="C40" s="21"/>
      <c r="D40" s="21"/>
      <c r="E40" s="22"/>
      <c r="F40" s="22"/>
      <c r="G40" s="21"/>
      <c r="H40" s="173"/>
      <c r="I40" s="47"/>
      <c r="J40" s="173"/>
    </row>
    <row r="41" spans="1:10" ht="17">
      <c r="A41" s="17">
        <v>1</v>
      </c>
      <c r="B41" s="16" t="s">
        <v>77</v>
      </c>
      <c r="C41" s="16" t="s">
        <v>252</v>
      </c>
      <c r="D41" s="16"/>
      <c r="E41" s="93" t="s">
        <v>39</v>
      </c>
      <c r="F41" s="99">
        <v>84</v>
      </c>
      <c r="G41" s="20" t="s">
        <v>279</v>
      </c>
      <c r="H41" s="172">
        <v>320</v>
      </c>
      <c r="I41" s="44">
        <f t="shared" ref="I41:I44" si="2">F41*H41</f>
        <v>26880</v>
      </c>
      <c r="J41" s="172"/>
    </row>
    <row r="42" spans="1:10" ht="17">
      <c r="A42" s="17">
        <v>2</v>
      </c>
      <c r="B42" s="16" t="s">
        <v>77</v>
      </c>
      <c r="C42" s="16" t="s">
        <v>278</v>
      </c>
      <c r="D42" s="16" t="s">
        <v>280</v>
      </c>
      <c r="E42" s="93" t="s">
        <v>39</v>
      </c>
      <c r="F42" s="99">
        <v>24</v>
      </c>
      <c r="G42" s="19" t="s">
        <v>201</v>
      </c>
      <c r="H42" s="172">
        <v>450</v>
      </c>
      <c r="I42" s="44">
        <f t="shared" si="2"/>
        <v>10800</v>
      </c>
      <c r="J42" s="172"/>
    </row>
    <row r="43" spans="1:10" ht="34">
      <c r="A43" s="17">
        <v>3</v>
      </c>
      <c r="B43" s="16" t="s">
        <v>210</v>
      </c>
      <c r="C43" s="16" t="s">
        <v>253</v>
      </c>
      <c r="D43" s="16" t="s">
        <v>195</v>
      </c>
      <c r="E43" s="93" t="s">
        <v>196</v>
      </c>
      <c r="F43" s="99">
        <v>7</v>
      </c>
      <c r="G43" s="19" t="s">
        <v>198</v>
      </c>
      <c r="H43" s="172">
        <v>3200</v>
      </c>
      <c r="I43" s="44">
        <f t="shared" si="2"/>
        <v>22400</v>
      </c>
      <c r="J43" s="172"/>
    </row>
    <row r="44" spans="1:10" ht="17">
      <c r="A44" s="17">
        <v>4</v>
      </c>
      <c r="B44" s="16" t="s">
        <v>255</v>
      </c>
      <c r="C44" s="16" t="s">
        <v>327</v>
      </c>
      <c r="D44" s="16"/>
      <c r="E44" s="93" t="s">
        <v>39</v>
      </c>
      <c r="F44" s="99">
        <v>25</v>
      </c>
      <c r="G44" s="19" t="s">
        <v>326</v>
      </c>
      <c r="H44" s="172">
        <v>220</v>
      </c>
      <c r="I44" s="44">
        <f t="shared" si="2"/>
        <v>5500</v>
      </c>
      <c r="J44" s="172"/>
    </row>
    <row r="45" spans="1:10" ht="17">
      <c r="A45" s="17">
        <v>5</v>
      </c>
      <c r="B45" s="16" t="s">
        <v>254</v>
      </c>
      <c r="C45" s="16" t="s">
        <v>253</v>
      </c>
      <c r="D45" s="16" t="s">
        <v>78</v>
      </c>
      <c r="E45" s="93" t="s">
        <v>51</v>
      </c>
      <c r="F45" s="99">
        <v>3</v>
      </c>
      <c r="G45" s="20" t="s">
        <v>318</v>
      </c>
      <c r="H45" s="172">
        <v>3000</v>
      </c>
      <c r="I45" s="44">
        <f>F45*H45</f>
        <v>9000</v>
      </c>
      <c r="J45" s="172"/>
    </row>
    <row r="46" spans="1:10" ht="17">
      <c r="A46" s="15" t="s">
        <v>79</v>
      </c>
      <c r="B46" s="14" t="s">
        <v>329</v>
      </c>
      <c r="C46" s="14"/>
      <c r="D46" s="14"/>
      <c r="E46" s="15"/>
      <c r="F46" s="15"/>
      <c r="G46" s="14"/>
      <c r="H46" s="134"/>
      <c r="I46" s="45"/>
      <c r="J46" s="134"/>
    </row>
    <row r="47" spans="1:10" ht="17">
      <c r="A47" s="17">
        <v>1</v>
      </c>
      <c r="B47" s="16" t="s">
        <v>330</v>
      </c>
      <c r="C47" s="16" t="s">
        <v>261</v>
      </c>
      <c r="D47" s="16" t="s">
        <v>197</v>
      </c>
      <c r="E47" s="17" t="s">
        <v>39</v>
      </c>
      <c r="F47" s="17">
        <v>35</v>
      </c>
      <c r="G47" s="20" t="s">
        <v>328</v>
      </c>
      <c r="H47" s="172">
        <v>280</v>
      </c>
      <c r="I47" s="44">
        <f>F47*H47</f>
        <v>9800</v>
      </c>
      <c r="J47" s="172"/>
    </row>
    <row r="48" spans="1:10" ht="24" customHeight="1">
      <c r="A48" s="17">
        <v>2</v>
      </c>
      <c r="B48" s="16" t="s">
        <v>331</v>
      </c>
      <c r="C48" s="16" t="s">
        <v>256</v>
      </c>
      <c r="D48" s="16" t="s">
        <v>197</v>
      </c>
      <c r="E48" s="17" t="s">
        <v>39</v>
      </c>
      <c r="F48" s="17">
        <v>35</v>
      </c>
      <c r="G48" s="20" t="s">
        <v>208</v>
      </c>
      <c r="H48" s="172">
        <v>280</v>
      </c>
      <c r="I48" s="44">
        <f>F48*H48</f>
        <v>9800</v>
      </c>
      <c r="J48" s="172"/>
    </row>
    <row r="49" spans="1:10" ht="17">
      <c r="A49" s="17">
        <v>3</v>
      </c>
      <c r="B49" s="16" t="s">
        <v>332</v>
      </c>
      <c r="C49" s="16" t="s">
        <v>257</v>
      </c>
      <c r="D49" s="16"/>
      <c r="E49" s="17" t="s">
        <v>196</v>
      </c>
      <c r="F49" s="17">
        <v>2</v>
      </c>
      <c r="G49" s="20" t="s">
        <v>198</v>
      </c>
      <c r="H49" s="172">
        <v>2000</v>
      </c>
      <c r="I49" s="44">
        <f>F49*H49</f>
        <v>4000</v>
      </c>
      <c r="J49" s="172"/>
    </row>
    <row r="50" spans="1:10" ht="17">
      <c r="A50" s="15" t="s">
        <v>80</v>
      </c>
      <c r="B50" s="14" t="s">
        <v>81</v>
      </c>
      <c r="C50" s="14"/>
      <c r="D50" s="14"/>
      <c r="E50" s="15"/>
      <c r="F50" s="15"/>
      <c r="G50" s="14"/>
      <c r="H50" s="134"/>
      <c r="I50" s="45"/>
      <c r="J50" s="134"/>
    </row>
    <row r="51" spans="1:10" ht="17">
      <c r="A51" s="17">
        <v>1</v>
      </c>
      <c r="B51" s="16" t="s">
        <v>576</v>
      </c>
      <c r="C51" s="16" t="s">
        <v>83</v>
      </c>
      <c r="D51" s="16" t="s">
        <v>577</v>
      </c>
      <c r="E51" s="17" t="s">
        <v>85</v>
      </c>
      <c r="F51" s="17">
        <v>6</v>
      </c>
      <c r="G51" s="20" t="s">
        <v>258</v>
      </c>
      <c r="H51" s="172">
        <v>1000</v>
      </c>
      <c r="I51" s="44">
        <f>F51*H51</f>
        <v>6000</v>
      </c>
      <c r="J51" s="172"/>
    </row>
    <row r="52" spans="1:10" ht="17">
      <c r="A52" s="17">
        <v>2</v>
      </c>
      <c r="B52" s="16" t="s">
        <v>87</v>
      </c>
      <c r="C52" s="16" t="s">
        <v>88</v>
      </c>
      <c r="D52" s="16"/>
      <c r="E52" s="17" t="s">
        <v>85</v>
      </c>
      <c r="F52" s="17">
        <v>10</v>
      </c>
      <c r="G52" s="20" t="s">
        <v>258</v>
      </c>
      <c r="H52" s="172">
        <v>800</v>
      </c>
      <c r="I52" s="44">
        <f>F52*H52</f>
        <v>8000</v>
      </c>
      <c r="J52" s="172"/>
    </row>
    <row r="53" spans="1:10" ht="17">
      <c r="A53" s="15" t="s">
        <v>361</v>
      </c>
      <c r="B53" s="14" t="s">
        <v>89</v>
      </c>
      <c r="C53" s="14"/>
      <c r="D53" s="14"/>
      <c r="E53" s="15"/>
      <c r="F53" s="15"/>
      <c r="G53" s="14"/>
      <c r="H53" s="134"/>
      <c r="I53" s="45"/>
      <c r="J53" s="134"/>
    </row>
    <row r="54" spans="1:10" ht="17">
      <c r="A54" s="17">
        <v>1</v>
      </c>
      <c r="B54" s="16" t="s">
        <v>90</v>
      </c>
      <c r="C54" s="16" t="s">
        <v>551</v>
      </c>
      <c r="D54" s="16"/>
      <c r="E54" s="17" t="s">
        <v>51</v>
      </c>
      <c r="F54" s="17">
        <v>1</v>
      </c>
      <c r="G54" s="20" t="s">
        <v>282</v>
      </c>
      <c r="H54" s="172">
        <v>4500</v>
      </c>
      <c r="I54" s="44">
        <f t="shared" ref="I54:I63" si="3">F54*H54</f>
        <v>4500</v>
      </c>
      <c r="J54" s="172"/>
    </row>
    <row r="55" spans="1:10" ht="17">
      <c r="A55" s="17">
        <v>2</v>
      </c>
      <c r="B55" s="16" t="s">
        <v>92</v>
      </c>
      <c r="C55" s="16" t="s">
        <v>553</v>
      </c>
      <c r="D55" s="16"/>
      <c r="E55" s="17" t="s">
        <v>51</v>
      </c>
      <c r="F55" s="17">
        <v>1</v>
      </c>
      <c r="G55" s="20" t="s">
        <v>282</v>
      </c>
      <c r="H55" s="172">
        <v>800</v>
      </c>
      <c r="I55" s="44">
        <f t="shared" si="3"/>
        <v>800</v>
      </c>
      <c r="J55" s="172"/>
    </row>
    <row r="56" spans="1:10" ht="17">
      <c r="A56" s="17">
        <v>3</v>
      </c>
      <c r="B56" s="16" t="s">
        <v>548</v>
      </c>
      <c r="C56" s="16" t="s">
        <v>547</v>
      </c>
      <c r="D56" s="16"/>
      <c r="E56" s="17" t="s">
        <v>51</v>
      </c>
      <c r="F56" s="17">
        <v>1</v>
      </c>
      <c r="G56" s="20" t="s">
        <v>282</v>
      </c>
      <c r="H56" s="172">
        <v>2000</v>
      </c>
      <c r="I56" s="44">
        <f t="shared" si="3"/>
        <v>2000</v>
      </c>
      <c r="J56" s="172"/>
    </row>
    <row r="57" spans="1:10" ht="17">
      <c r="A57" s="17">
        <v>4</v>
      </c>
      <c r="B57" s="16" t="s">
        <v>347</v>
      </c>
      <c r="C57" s="16" t="s">
        <v>549</v>
      </c>
      <c r="D57" s="16"/>
      <c r="E57" s="17" t="s">
        <v>262</v>
      </c>
      <c r="F57" s="17">
        <v>1</v>
      </c>
      <c r="G57" s="20" t="s">
        <v>345</v>
      </c>
      <c r="H57" s="172">
        <v>3500</v>
      </c>
      <c r="I57" s="44">
        <f t="shared" si="3"/>
        <v>3500</v>
      </c>
      <c r="J57" s="172"/>
    </row>
    <row r="58" spans="1:10" ht="17">
      <c r="A58" s="17">
        <v>5</v>
      </c>
      <c r="B58" s="16" t="s">
        <v>550</v>
      </c>
      <c r="C58" s="16" t="s">
        <v>552</v>
      </c>
      <c r="D58" s="16"/>
      <c r="E58" s="17" t="s">
        <v>51</v>
      </c>
      <c r="F58" s="17">
        <v>1</v>
      </c>
      <c r="G58" s="20" t="s">
        <v>282</v>
      </c>
      <c r="H58" s="172">
        <v>3000</v>
      </c>
      <c r="I58" s="44">
        <f t="shared" si="3"/>
        <v>3000</v>
      </c>
      <c r="J58" s="172"/>
    </row>
    <row r="59" spans="1:10" ht="17">
      <c r="A59" s="17">
        <v>6</v>
      </c>
      <c r="B59" s="16" t="s">
        <v>94</v>
      </c>
      <c r="C59" s="16" t="s">
        <v>95</v>
      </c>
      <c r="D59" s="16"/>
      <c r="E59" s="17" t="s">
        <v>48</v>
      </c>
      <c r="F59" s="17">
        <v>30</v>
      </c>
      <c r="G59" s="20" t="s">
        <v>282</v>
      </c>
      <c r="H59" s="172">
        <v>350</v>
      </c>
      <c r="I59" s="44">
        <f t="shared" si="3"/>
        <v>10500</v>
      </c>
      <c r="J59" s="172"/>
    </row>
    <row r="60" spans="1:10" ht="17">
      <c r="A60" s="17">
        <v>7</v>
      </c>
      <c r="B60" s="16" t="s">
        <v>96</v>
      </c>
      <c r="C60" s="16" t="s">
        <v>97</v>
      </c>
      <c r="D60" s="16" t="s">
        <v>98</v>
      </c>
      <c r="E60" s="17" t="s">
        <v>51</v>
      </c>
      <c r="F60" s="17">
        <v>2</v>
      </c>
      <c r="G60" s="20" t="s">
        <v>282</v>
      </c>
      <c r="H60" s="172">
        <v>320</v>
      </c>
      <c r="I60" s="44">
        <f t="shared" si="3"/>
        <v>640</v>
      </c>
      <c r="J60" s="172"/>
    </row>
    <row r="61" spans="1:10" ht="17">
      <c r="A61" s="17">
        <v>8</v>
      </c>
      <c r="B61" s="16" t="s">
        <v>99</v>
      </c>
      <c r="C61" s="16" t="s">
        <v>200</v>
      </c>
      <c r="D61" s="16" t="s">
        <v>100</v>
      </c>
      <c r="E61" s="17" t="s">
        <v>51</v>
      </c>
      <c r="F61" s="17">
        <v>7</v>
      </c>
      <c r="G61" s="20" t="s">
        <v>282</v>
      </c>
      <c r="H61" s="172">
        <v>320</v>
      </c>
      <c r="I61" s="44">
        <f t="shared" si="3"/>
        <v>2240</v>
      </c>
      <c r="J61" s="172"/>
    </row>
    <row r="62" spans="1:10" ht="17">
      <c r="A62" s="17">
        <v>9</v>
      </c>
      <c r="B62" s="16" t="s">
        <v>554</v>
      </c>
      <c r="C62" s="16"/>
      <c r="D62" s="16"/>
      <c r="E62" s="17" t="s">
        <v>51</v>
      </c>
      <c r="F62" s="17">
        <v>1</v>
      </c>
      <c r="G62" s="20" t="s">
        <v>282</v>
      </c>
      <c r="H62" s="172">
        <v>2000</v>
      </c>
      <c r="I62" s="44">
        <f t="shared" si="3"/>
        <v>2000</v>
      </c>
      <c r="J62" s="172"/>
    </row>
    <row r="63" spans="1:10" ht="17">
      <c r="A63" s="17">
        <v>10</v>
      </c>
      <c r="B63" s="16" t="s">
        <v>555</v>
      </c>
      <c r="C63" s="16" t="s">
        <v>556</v>
      </c>
      <c r="D63" s="16" t="s">
        <v>557</v>
      </c>
      <c r="E63" s="17" t="s">
        <v>51</v>
      </c>
      <c r="F63" s="17">
        <v>1</v>
      </c>
      <c r="G63" s="20" t="s">
        <v>282</v>
      </c>
      <c r="H63" s="172">
        <v>4500</v>
      </c>
      <c r="I63" s="44">
        <f t="shared" si="3"/>
        <v>4500</v>
      </c>
      <c r="J63" s="172"/>
    </row>
    <row r="64" spans="1:10" ht="17">
      <c r="A64" s="15" t="s">
        <v>356</v>
      </c>
      <c r="B64" s="14" t="s">
        <v>101</v>
      </c>
      <c r="C64" s="14"/>
      <c r="D64" s="14"/>
      <c r="E64" s="15"/>
      <c r="F64" s="15"/>
      <c r="G64" s="14"/>
      <c r="H64" s="134"/>
      <c r="I64" s="45"/>
      <c r="J64" s="134"/>
    </row>
    <row r="65" spans="1:10" ht="17">
      <c r="A65" s="17">
        <v>1</v>
      </c>
      <c r="B65" s="16" t="s">
        <v>348</v>
      </c>
      <c r="C65" s="16" t="s">
        <v>202</v>
      </c>
      <c r="D65" s="16" t="s">
        <v>102</v>
      </c>
      <c r="E65" s="17" t="s">
        <v>93</v>
      </c>
      <c r="F65" s="17">
        <v>7</v>
      </c>
      <c r="G65" s="20" t="s">
        <v>198</v>
      </c>
      <c r="H65" s="172">
        <v>1400</v>
      </c>
      <c r="I65" s="44">
        <f t="shared" ref="I65" si="4">F65*H65</f>
        <v>9800</v>
      </c>
      <c r="J65" s="172"/>
    </row>
    <row r="66" spans="1:10" ht="21" customHeight="1">
      <c r="A66" s="17">
        <v>2</v>
      </c>
      <c r="B66" s="16" t="s">
        <v>103</v>
      </c>
      <c r="C66" s="16" t="s">
        <v>104</v>
      </c>
      <c r="D66" s="16" t="s">
        <v>105</v>
      </c>
      <c r="E66" s="17" t="s">
        <v>51</v>
      </c>
      <c r="F66" s="17">
        <v>1</v>
      </c>
      <c r="G66" s="20" t="s">
        <v>561</v>
      </c>
      <c r="H66" s="172">
        <v>6500</v>
      </c>
      <c r="I66" s="43">
        <f>F66*H66</f>
        <v>6500</v>
      </c>
      <c r="J66" s="172"/>
    </row>
    <row r="67" spans="1:10" ht="15.75" customHeight="1">
      <c r="A67" s="17">
        <v>3</v>
      </c>
      <c r="B67" s="16" t="s">
        <v>260</v>
      </c>
      <c r="C67" s="16" t="s">
        <v>106</v>
      </c>
      <c r="D67" s="16" t="s">
        <v>562</v>
      </c>
      <c r="E67" s="17" t="s">
        <v>51</v>
      </c>
      <c r="F67" s="17">
        <v>1</v>
      </c>
      <c r="G67" s="20" t="s">
        <v>282</v>
      </c>
      <c r="H67" s="172">
        <v>4500</v>
      </c>
      <c r="I67" s="43">
        <f>F67*H67</f>
        <v>4500</v>
      </c>
      <c r="J67" s="172"/>
    </row>
    <row r="68" spans="1:10" ht="17">
      <c r="A68" s="15" t="s">
        <v>107</v>
      </c>
      <c r="B68" s="14" t="s">
        <v>108</v>
      </c>
      <c r="C68" s="14"/>
      <c r="D68" s="14"/>
      <c r="E68" s="15"/>
      <c r="F68" s="15"/>
      <c r="G68" s="14"/>
      <c r="H68" s="137"/>
      <c r="I68" s="45"/>
      <c r="J68" s="137"/>
    </row>
    <row r="69" spans="1:10" ht="17">
      <c r="A69" s="17">
        <v>1</v>
      </c>
      <c r="B69" s="16" t="s">
        <v>109</v>
      </c>
      <c r="C69" s="21"/>
      <c r="D69" s="21"/>
      <c r="E69" s="17" t="s">
        <v>8</v>
      </c>
      <c r="F69" s="17">
        <v>2</v>
      </c>
      <c r="G69" s="20" t="s">
        <v>563</v>
      </c>
      <c r="H69" s="172">
        <v>1500</v>
      </c>
      <c r="I69" s="43">
        <f>F69*H69</f>
        <v>3000</v>
      </c>
      <c r="J69" s="172"/>
    </row>
    <row r="70" spans="1:10" ht="17">
      <c r="A70" s="17">
        <v>2</v>
      </c>
      <c r="B70" s="16" t="s">
        <v>110</v>
      </c>
      <c r="C70" s="21"/>
      <c r="D70" s="21"/>
      <c r="E70" s="17" t="s">
        <v>8</v>
      </c>
      <c r="F70" s="17">
        <v>2</v>
      </c>
      <c r="G70" s="20" t="s">
        <v>205</v>
      </c>
      <c r="H70" s="172">
        <v>2800</v>
      </c>
      <c r="I70" s="43">
        <f t="shared" ref="I70:I75" si="5">F70*H70</f>
        <v>5600</v>
      </c>
      <c r="J70" s="172"/>
    </row>
    <row r="71" spans="1:10" ht="17">
      <c r="A71" s="17">
        <v>3</v>
      </c>
      <c r="B71" s="23" t="s">
        <v>111</v>
      </c>
      <c r="C71" s="21"/>
      <c r="D71" s="21"/>
      <c r="E71" s="17" t="s">
        <v>112</v>
      </c>
      <c r="F71" s="17">
        <v>25</v>
      </c>
      <c r="G71" s="20" t="s">
        <v>205</v>
      </c>
      <c r="H71" s="172">
        <v>80</v>
      </c>
      <c r="I71" s="43">
        <f t="shared" si="5"/>
        <v>2000</v>
      </c>
      <c r="J71" s="172"/>
    </row>
    <row r="72" spans="1:10" ht="17">
      <c r="A72" s="17">
        <v>4</v>
      </c>
      <c r="B72" s="23" t="s">
        <v>564</v>
      </c>
      <c r="C72" s="21"/>
      <c r="D72" s="16" t="s">
        <v>565</v>
      </c>
      <c r="E72" s="17" t="s">
        <v>566</v>
      </c>
      <c r="F72" s="17">
        <v>15</v>
      </c>
      <c r="G72" s="20" t="s">
        <v>198</v>
      </c>
      <c r="H72" s="172">
        <v>800</v>
      </c>
      <c r="I72" s="43">
        <f t="shared" si="5"/>
        <v>12000</v>
      </c>
      <c r="J72" s="172"/>
    </row>
    <row r="73" spans="1:10" ht="17">
      <c r="A73" s="17">
        <v>5</v>
      </c>
      <c r="B73" s="16" t="s">
        <v>531</v>
      </c>
      <c r="C73" s="21"/>
      <c r="D73" s="21"/>
      <c r="E73" s="17" t="s">
        <v>567</v>
      </c>
      <c r="F73" s="17">
        <v>1</v>
      </c>
      <c r="G73" s="20" t="s">
        <v>568</v>
      </c>
      <c r="H73" s="172">
        <v>5000</v>
      </c>
      <c r="I73" s="43">
        <f t="shared" si="5"/>
        <v>5000</v>
      </c>
      <c r="J73" s="172"/>
    </row>
    <row r="74" spans="1:10" ht="17">
      <c r="A74" s="17">
        <v>6</v>
      </c>
      <c r="B74" s="16" t="s">
        <v>127</v>
      </c>
      <c r="C74" s="16" t="s">
        <v>113</v>
      </c>
      <c r="D74" s="21"/>
      <c r="E74" s="17" t="s">
        <v>85</v>
      </c>
      <c r="F74" s="17">
        <v>10</v>
      </c>
      <c r="G74" s="20" t="s">
        <v>205</v>
      </c>
      <c r="H74" s="172">
        <v>120</v>
      </c>
      <c r="I74" s="43">
        <f t="shared" si="5"/>
        <v>1200</v>
      </c>
      <c r="J74" s="172"/>
    </row>
    <row r="75" spans="1:10" ht="17">
      <c r="A75" s="17">
        <v>7</v>
      </c>
      <c r="B75" s="16" t="s">
        <v>114</v>
      </c>
      <c r="C75" s="16" t="s">
        <v>115</v>
      </c>
      <c r="D75" s="21"/>
      <c r="E75" s="17" t="s">
        <v>262</v>
      </c>
      <c r="F75" s="17">
        <v>1</v>
      </c>
      <c r="G75" s="20" t="s">
        <v>116</v>
      </c>
      <c r="H75" s="172">
        <v>3000</v>
      </c>
      <c r="I75" s="43">
        <f t="shared" si="5"/>
        <v>3000</v>
      </c>
      <c r="J75" s="172"/>
    </row>
    <row r="76" spans="1:10" ht="17">
      <c r="A76" s="15" t="s">
        <v>117</v>
      </c>
      <c r="B76" s="14" t="s">
        <v>118</v>
      </c>
      <c r="C76" s="14"/>
      <c r="D76" s="14"/>
      <c r="E76" s="15"/>
      <c r="F76" s="15"/>
      <c r="G76" s="14"/>
      <c r="H76" s="137"/>
      <c r="I76" s="45"/>
      <c r="J76" s="137"/>
    </row>
    <row r="77" spans="1:10" ht="17">
      <c r="A77" s="17">
        <v>1</v>
      </c>
      <c r="B77" s="16" t="s">
        <v>119</v>
      </c>
      <c r="C77" s="16" t="s">
        <v>351</v>
      </c>
      <c r="D77" s="16"/>
      <c r="E77" s="17" t="s">
        <v>51</v>
      </c>
      <c r="F77" s="17">
        <v>12</v>
      </c>
      <c r="G77" s="20" t="s">
        <v>569</v>
      </c>
      <c r="H77" s="172">
        <v>450</v>
      </c>
      <c r="I77" s="43">
        <f t="shared" ref="I77:I80" si="6">F77*H77</f>
        <v>5400</v>
      </c>
      <c r="J77" s="172"/>
    </row>
    <row r="78" spans="1:10" ht="17">
      <c r="A78" s="17">
        <v>2</v>
      </c>
      <c r="B78" s="16" t="s">
        <v>352</v>
      </c>
      <c r="C78" s="16"/>
      <c r="D78" s="16"/>
      <c r="E78" s="17" t="s">
        <v>8</v>
      </c>
      <c r="F78" s="17">
        <v>4</v>
      </c>
      <c r="G78" s="20" t="s">
        <v>396</v>
      </c>
      <c r="H78" s="172">
        <v>120</v>
      </c>
      <c r="I78" s="43">
        <f t="shared" si="6"/>
        <v>480</v>
      </c>
      <c r="J78" s="172"/>
    </row>
    <row r="79" spans="1:10" ht="17">
      <c r="A79" s="17">
        <v>3</v>
      </c>
      <c r="B79" s="16" t="s">
        <v>120</v>
      </c>
      <c r="C79" s="16"/>
      <c r="D79" s="16"/>
      <c r="E79" s="17" t="s">
        <v>51</v>
      </c>
      <c r="F79" s="17">
        <v>10</v>
      </c>
      <c r="G79" s="20" t="s">
        <v>129</v>
      </c>
      <c r="H79" s="172">
        <v>50</v>
      </c>
      <c r="I79" s="43">
        <f t="shared" si="6"/>
        <v>500</v>
      </c>
      <c r="J79" s="172"/>
    </row>
    <row r="80" spans="1:10" ht="17">
      <c r="A80" s="17">
        <v>4</v>
      </c>
      <c r="B80" s="16" t="s">
        <v>121</v>
      </c>
      <c r="C80" s="16"/>
      <c r="D80" s="16"/>
      <c r="E80" s="17" t="s">
        <v>85</v>
      </c>
      <c r="F80" s="17">
        <v>2</v>
      </c>
      <c r="G80" s="20" t="s">
        <v>128</v>
      </c>
      <c r="H80" s="172">
        <v>800</v>
      </c>
      <c r="I80" s="43">
        <f t="shared" si="6"/>
        <v>1600</v>
      </c>
      <c r="J80" s="172"/>
    </row>
    <row r="81" spans="1:10" ht="17">
      <c r="A81" s="17">
        <v>5</v>
      </c>
      <c r="B81" s="16" t="s">
        <v>272</v>
      </c>
      <c r="C81" s="16"/>
      <c r="D81" s="21"/>
      <c r="E81" s="17" t="s">
        <v>189</v>
      </c>
      <c r="F81" s="17">
        <v>2</v>
      </c>
      <c r="G81" s="20" t="s">
        <v>353</v>
      </c>
      <c r="H81" s="172">
        <v>1200</v>
      </c>
      <c r="I81" s="43">
        <f>F81*H81</f>
        <v>2400</v>
      </c>
      <c r="J81" s="172"/>
    </row>
    <row r="82" spans="1:10" ht="17">
      <c r="A82" s="17">
        <v>6</v>
      </c>
      <c r="B82" s="16" t="s">
        <v>122</v>
      </c>
      <c r="C82" s="16" t="s">
        <v>358</v>
      </c>
      <c r="D82" s="16"/>
      <c r="E82" s="17" t="s">
        <v>85</v>
      </c>
      <c r="F82" s="17">
        <v>16</v>
      </c>
      <c r="G82" s="20" t="s">
        <v>209</v>
      </c>
      <c r="H82" s="172">
        <v>100</v>
      </c>
      <c r="I82" s="43">
        <f>F82*H82</f>
        <v>1600</v>
      </c>
      <c r="J82" s="172"/>
    </row>
    <row r="83" spans="1:10" ht="17">
      <c r="A83" s="17">
        <v>7</v>
      </c>
      <c r="B83" s="16" t="s">
        <v>123</v>
      </c>
      <c r="C83" s="16" t="s">
        <v>124</v>
      </c>
      <c r="D83" s="16"/>
      <c r="E83" s="17" t="s">
        <v>134</v>
      </c>
      <c r="F83" s="17">
        <v>1</v>
      </c>
      <c r="G83" s="20" t="s">
        <v>350</v>
      </c>
      <c r="H83" s="172">
        <v>5000</v>
      </c>
      <c r="I83" s="43">
        <f>F83*H83</f>
        <v>5000</v>
      </c>
      <c r="J83" s="172"/>
    </row>
    <row r="84" spans="1:10" ht="17.25" customHeight="1">
      <c r="A84" s="211" t="s">
        <v>246</v>
      </c>
      <c r="B84" s="211"/>
      <c r="C84" s="211"/>
      <c r="D84" s="211"/>
      <c r="E84" s="211"/>
      <c r="F84" s="211"/>
      <c r="G84" s="211"/>
      <c r="H84" s="211"/>
      <c r="I84" s="121">
        <f>SUM(I6:I83)</f>
        <v>510205</v>
      </c>
    </row>
    <row r="85" spans="1:10" ht="17.25" customHeight="1">
      <c r="A85" s="211" t="s">
        <v>578</v>
      </c>
      <c r="B85" s="211"/>
      <c r="C85" s="211"/>
      <c r="D85" s="211"/>
      <c r="E85" s="211"/>
      <c r="F85" s="211"/>
      <c r="G85" s="211"/>
      <c r="H85" s="211"/>
      <c r="I85" s="121">
        <f>I84*4</f>
        <v>2040820</v>
      </c>
    </row>
  </sheetData>
  <sheetProtection algorithmName="SHA-512" hashValue="9XUuwl2BM0FCfJW9shkPxqUJkF/gN8MSBrjcp7zdaPowW1jGtp6kagvjOKq3B+HkBB8iiBk9CfinXCbRq7GfWw==" saltValue="GUUWKXJuTlNiiSvvxj1flw==" spinCount="100000" sheet="1" objects="1" scenarios="1"/>
  <mergeCells count="3">
    <mergeCell ref="A1:H1"/>
    <mergeCell ref="A84:H84"/>
    <mergeCell ref="A85:H85"/>
  </mergeCells>
  <phoneticPr fontId="3" type="noConversion"/>
  <pageMargins left="0.7" right="0.7" top="0.75" bottom="0.75" header="0.3" footer="0.3"/>
  <pageSetup scale="4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6"/>
  <sheetViews>
    <sheetView view="pageBreakPreview" zoomScale="75" zoomScaleNormal="85" workbookViewId="0">
      <selection activeCell="N15" sqref="N15"/>
    </sheetView>
  </sheetViews>
  <sheetFormatPr baseColWidth="10" defaultColWidth="9" defaultRowHeight="16"/>
  <cols>
    <col min="1" max="1" width="9.1640625" style="9" bestFit="1" customWidth="1"/>
    <col min="2" max="2" width="29" style="9" customWidth="1"/>
    <col min="3" max="3" width="29.1640625" style="9" customWidth="1"/>
    <col min="4" max="4" width="24" style="9" customWidth="1"/>
    <col min="5" max="5" width="7" style="9" customWidth="1"/>
    <col min="6" max="6" width="5.6640625" style="9" customWidth="1"/>
    <col min="7" max="7" width="26.1640625" style="9" customWidth="1"/>
    <col min="8" max="8" width="21.6640625" style="9" customWidth="1"/>
    <col min="9" max="9" width="12.33203125" style="9" customWidth="1"/>
    <col min="10" max="10" width="30.83203125" style="9" customWidth="1"/>
    <col min="11" max="16384" width="9" style="9"/>
  </cols>
  <sheetData>
    <row r="1" spans="1:10" ht="79.5" customHeight="1">
      <c r="A1" s="210" t="s">
        <v>416</v>
      </c>
      <c r="B1" s="210"/>
      <c r="C1" s="210"/>
      <c r="D1" s="210"/>
      <c r="E1" s="210"/>
      <c r="F1" s="210"/>
      <c r="G1" s="210"/>
      <c r="H1" s="210"/>
      <c r="I1" s="77"/>
    </row>
    <row r="2" spans="1:10" ht="16.5" customHeight="1">
      <c r="A2" s="89" t="s">
        <v>219</v>
      </c>
      <c r="B2" s="89" t="s">
        <v>28</v>
      </c>
      <c r="C2" s="89" t="s">
        <v>220</v>
      </c>
      <c r="D2" s="89" t="s">
        <v>29</v>
      </c>
      <c r="E2" s="89" t="s">
        <v>30</v>
      </c>
      <c r="F2" s="89" t="s">
        <v>125</v>
      </c>
      <c r="G2" s="89" t="s">
        <v>187</v>
      </c>
      <c r="H2" s="89" t="s">
        <v>130</v>
      </c>
      <c r="I2" s="89" t="s">
        <v>131</v>
      </c>
      <c r="J2" s="89" t="s">
        <v>373</v>
      </c>
    </row>
    <row r="3" spans="1:10">
      <c r="A3" s="10"/>
      <c r="B3" s="10"/>
      <c r="C3" s="10"/>
      <c r="D3" s="10"/>
      <c r="E3" s="10"/>
      <c r="F3" s="10"/>
      <c r="G3" s="10"/>
      <c r="H3" s="11"/>
      <c r="I3" s="11"/>
      <c r="J3" s="11"/>
    </row>
    <row r="4" spans="1:10" ht="17">
      <c r="A4" s="40"/>
      <c r="B4" s="12" t="s">
        <v>31</v>
      </c>
      <c r="C4" s="12"/>
      <c r="D4" s="12"/>
      <c r="E4" s="12"/>
      <c r="F4" s="13"/>
      <c r="G4" s="13"/>
      <c r="H4" s="13"/>
      <c r="I4" s="41"/>
      <c r="J4" s="41"/>
    </row>
    <row r="5" spans="1:10" ht="17">
      <c r="A5" s="15" t="s">
        <v>32</v>
      </c>
      <c r="B5" s="14" t="s">
        <v>33</v>
      </c>
      <c r="C5" s="15"/>
      <c r="D5" s="15"/>
      <c r="E5" s="15"/>
      <c r="F5" s="15"/>
      <c r="G5" s="15"/>
      <c r="H5" s="15"/>
      <c r="I5" s="42"/>
      <c r="J5" s="42"/>
    </row>
    <row r="6" spans="1:10" s="36" customFormat="1" ht="17">
      <c r="A6" s="35">
        <v>1</v>
      </c>
      <c r="B6" s="23" t="s">
        <v>34</v>
      </c>
      <c r="C6" s="23" t="s">
        <v>35</v>
      </c>
      <c r="D6" s="23"/>
      <c r="E6" s="35" t="s">
        <v>9</v>
      </c>
      <c r="F6" s="138">
        <v>200</v>
      </c>
      <c r="G6" s="23" t="s">
        <v>401</v>
      </c>
      <c r="H6" s="172">
        <v>45</v>
      </c>
      <c r="I6" s="44">
        <f>F6*H6</f>
        <v>9000</v>
      </c>
      <c r="J6" s="172"/>
    </row>
    <row r="7" spans="1:10" s="36" customFormat="1" ht="17">
      <c r="A7" s="35">
        <v>2</v>
      </c>
      <c r="B7" s="23" t="s">
        <v>36</v>
      </c>
      <c r="C7" s="23" t="s">
        <v>37</v>
      </c>
      <c r="D7" s="23" t="s">
        <v>38</v>
      </c>
      <c r="E7" s="17" t="s">
        <v>39</v>
      </c>
      <c r="F7" s="130">
        <v>200</v>
      </c>
      <c r="G7" s="23" t="s">
        <v>401</v>
      </c>
      <c r="H7" s="172">
        <v>140</v>
      </c>
      <c r="I7" s="44">
        <f t="shared" ref="I7:I10" si="0">F7*H7</f>
        <v>28000</v>
      </c>
      <c r="J7" s="172"/>
    </row>
    <row r="8" spans="1:10" s="36" customFormat="1" ht="17">
      <c r="A8" s="35">
        <v>3</v>
      </c>
      <c r="B8" s="23" t="s">
        <v>40</v>
      </c>
      <c r="C8" s="23" t="s">
        <v>41</v>
      </c>
      <c r="D8" s="23" t="s">
        <v>42</v>
      </c>
      <c r="E8" s="17" t="s">
        <v>39</v>
      </c>
      <c r="F8" s="130">
        <v>200</v>
      </c>
      <c r="G8" s="23" t="s">
        <v>401</v>
      </c>
      <c r="H8" s="172">
        <v>120</v>
      </c>
      <c r="I8" s="44">
        <f t="shared" si="0"/>
        <v>24000</v>
      </c>
      <c r="J8" s="172"/>
    </row>
    <row r="9" spans="1:10" ht="17">
      <c r="A9" s="35">
        <v>4</v>
      </c>
      <c r="B9" s="16" t="s">
        <v>184</v>
      </c>
      <c r="C9" s="16" t="s">
        <v>43</v>
      </c>
      <c r="D9" s="16"/>
      <c r="E9" s="17" t="s">
        <v>188</v>
      </c>
      <c r="F9" s="130">
        <v>200</v>
      </c>
      <c r="G9" s="23" t="s">
        <v>401</v>
      </c>
      <c r="H9" s="172">
        <v>140</v>
      </c>
      <c r="I9" s="44">
        <f t="shared" si="0"/>
        <v>28000</v>
      </c>
      <c r="J9" s="172"/>
    </row>
    <row r="10" spans="1:10" ht="17">
      <c r="A10" s="35">
        <v>5</v>
      </c>
      <c r="B10" s="16" t="s">
        <v>185</v>
      </c>
      <c r="C10" s="16"/>
      <c r="D10" s="16"/>
      <c r="E10" s="17" t="s">
        <v>355</v>
      </c>
      <c r="F10" s="130">
        <v>20</v>
      </c>
      <c r="G10" s="23" t="s">
        <v>401</v>
      </c>
      <c r="H10" s="172">
        <v>230</v>
      </c>
      <c r="I10" s="44">
        <f t="shared" si="0"/>
        <v>4600</v>
      </c>
      <c r="J10" s="172"/>
    </row>
    <row r="11" spans="1:10" ht="17">
      <c r="A11" s="15" t="s">
        <v>52</v>
      </c>
      <c r="B11" s="14" t="s">
        <v>579</v>
      </c>
      <c r="C11" s="14"/>
      <c r="D11" s="14"/>
      <c r="E11" s="15"/>
      <c r="F11" s="15"/>
      <c r="G11" s="14"/>
      <c r="H11" s="134"/>
      <c r="I11" s="45"/>
      <c r="J11" s="134"/>
    </row>
    <row r="12" spans="1:10" ht="17">
      <c r="A12" s="17">
        <v>1</v>
      </c>
      <c r="B12" s="16" t="s">
        <v>580</v>
      </c>
      <c r="C12" s="16" t="s">
        <v>581</v>
      </c>
      <c r="D12" s="16" t="s">
        <v>590</v>
      </c>
      <c r="E12" s="17" t="s">
        <v>51</v>
      </c>
      <c r="F12" s="129">
        <v>1</v>
      </c>
      <c r="G12" s="16" t="s">
        <v>401</v>
      </c>
      <c r="H12" s="172">
        <v>6500</v>
      </c>
      <c r="I12" s="44">
        <f>F12*H12</f>
        <v>6500</v>
      </c>
      <c r="J12" s="172"/>
    </row>
    <row r="13" spans="1:10" ht="17" customHeight="1">
      <c r="A13" s="17">
        <v>2</v>
      </c>
      <c r="B13" s="16" t="s">
        <v>582</v>
      </c>
      <c r="C13" s="16" t="s">
        <v>583</v>
      </c>
      <c r="D13" s="16"/>
      <c r="E13" s="17" t="s">
        <v>355</v>
      </c>
      <c r="F13" s="129">
        <v>10</v>
      </c>
      <c r="G13" s="19" t="s">
        <v>401</v>
      </c>
      <c r="H13" s="172">
        <v>1200</v>
      </c>
      <c r="I13" s="44">
        <f t="shared" ref="I13:I14" si="1">F13*H13</f>
        <v>12000</v>
      </c>
      <c r="J13" s="172"/>
    </row>
    <row r="14" spans="1:10" ht="17">
      <c r="A14" s="17">
        <v>3</v>
      </c>
      <c r="B14" s="16" t="s">
        <v>584</v>
      </c>
      <c r="C14" s="16"/>
      <c r="D14" s="16" t="s">
        <v>585</v>
      </c>
      <c r="E14" s="17" t="s">
        <v>586</v>
      </c>
      <c r="F14" s="130">
        <v>10</v>
      </c>
      <c r="G14" s="19" t="s">
        <v>401</v>
      </c>
      <c r="H14" s="172">
        <v>650</v>
      </c>
      <c r="I14" s="44">
        <f t="shared" si="1"/>
        <v>6500</v>
      </c>
      <c r="J14" s="172"/>
    </row>
    <row r="15" spans="1:10" ht="17">
      <c r="A15" s="15" t="s">
        <v>79</v>
      </c>
      <c r="B15" s="14" t="s">
        <v>587</v>
      </c>
      <c r="C15" s="14"/>
      <c r="D15" s="14"/>
      <c r="E15" s="15"/>
      <c r="F15" s="15"/>
      <c r="G15" s="14"/>
      <c r="H15" s="134"/>
      <c r="I15" s="45"/>
      <c r="J15" s="134"/>
    </row>
    <row r="16" spans="1:10" ht="17">
      <c r="A16" s="17">
        <v>1</v>
      </c>
      <c r="B16" s="16" t="s">
        <v>588</v>
      </c>
      <c r="C16" s="16" t="s">
        <v>589</v>
      </c>
      <c r="D16" s="16" t="s">
        <v>590</v>
      </c>
      <c r="E16" s="93" t="s">
        <v>193</v>
      </c>
      <c r="F16" s="99">
        <v>1</v>
      </c>
      <c r="G16" s="19" t="s">
        <v>198</v>
      </c>
      <c r="H16" s="172">
        <v>4000</v>
      </c>
      <c r="I16" s="44">
        <f>F16*H16</f>
        <v>4000</v>
      </c>
      <c r="J16" s="172"/>
    </row>
    <row r="17" spans="1:10" ht="17">
      <c r="A17" s="17">
        <v>2</v>
      </c>
      <c r="B17" s="16" t="s">
        <v>591</v>
      </c>
      <c r="C17" s="16" t="s">
        <v>592</v>
      </c>
      <c r="D17" s="16"/>
      <c r="E17" s="93" t="s">
        <v>193</v>
      </c>
      <c r="F17" s="99">
        <v>1</v>
      </c>
      <c r="G17" s="19" t="s">
        <v>198</v>
      </c>
      <c r="H17" s="172">
        <v>3500</v>
      </c>
      <c r="I17" s="44">
        <f>F17*H17</f>
        <v>3500</v>
      </c>
      <c r="J17" s="172"/>
    </row>
    <row r="18" spans="1:10" ht="17">
      <c r="A18" s="17">
        <v>3</v>
      </c>
      <c r="B18" s="16" t="s">
        <v>584</v>
      </c>
      <c r="C18" s="16"/>
      <c r="D18" s="16" t="s">
        <v>585</v>
      </c>
      <c r="E18" s="17" t="s">
        <v>586</v>
      </c>
      <c r="F18" s="130">
        <v>10</v>
      </c>
      <c r="G18" s="19" t="s">
        <v>198</v>
      </c>
      <c r="H18" s="172">
        <v>650</v>
      </c>
      <c r="I18" s="44">
        <f>F18*H18</f>
        <v>6500</v>
      </c>
      <c r="J18" s="172"/>
    </row>
    <row r="19" spans="1:10" ht="17">
      <c r="A19" s="17">
        <v>4</v>
      </c>
      <c r="B19" s="16" t="s">
        <v>593</v>
      </c>
      <c r="C19" s="16" t="s">
        <v>596</v>
      </c>
      <c r="D19" s="16"/>
      <c r="E19" s="93" t="s">
        <v>594</v>
      </c>
      <c r="F19" s="99">
        <v>7.8</v>
      </c>
      <c r="G19" s="19" t="s">
        <v>198</v>
      </c>
      <c r="H19" s="172">
        <v>1000</v>
      </c>
      <c r="I19" s="44">
        <f>F19*H19</f>
        <v>7800</v>
      </c>
      <c r="J19" s="172"/>
    </row>
    <row r="20" spans="1:10" ht="17">
      <c r="A20" s="17">
        <v>5</v>
      </c>
      <c r="B20" s="16" t="s">
        <v>595</v>
      </c>
      <c r="C20" s="16" t="s">
        <v>597</v>
      </c>
      <c r="D20" s="16" t="s">
        <v>598</v>
      </c>
      <c r="E20" s="17" t="s">
        <v>355</v>
      </c>
      <c r="F20" s="130">
        <v>2.8</v>
      </c>
      <c r="G20" s="19" t="s">
        <v>198</v>
      </c>
      <c r="H20" s="172">
        <v>1200</v>
      </c>
      <c r="I20" s="44">
        <f>F20*H20</f>
        <v>3360</v>
      </c>
      <c r="J20" s="172"/>
    </row>
    <row r="21" spans="1:10" ht="17">
      <c r="A21" s="15" t="s">
        <v>419</v>
      </c>
      <c r="B21" s="14" t="s">
        <v>190</v>
      </c>
      <c r="C21" s="14"/>
      <c r="D21" s="14"/>
      <c r="E21" s="15"/>
      <c r="F21" s="15"/>
      <c r="G21" s="14"/>
      <c r="H21" s="134"/>
      <c r="I21" s="45"/>
      <c r="J21" s="134"/>
    </row>
    <row r="22" spans="1:10" ht="17">
      <c r="A22" s="17">
        <v>1</v>
      </c>
      <c r="B22" s="16" t="s">
        <v>119</v>
      </c>
      <c r="C22" s="16" t="s">
        <v>351</v>
      </c>
      <c r="D22" s="16"/>
      <c r="E22" s="17" t="s">
        <v>51</v>
      </c>
      <c r="F22" s="17">
        <v>8</v>
      </c>
      <c r="G22" s="20" t="s">
        <v>199</v>
      </c>
      <c r="H22" s="172">
        <v>450</v>
      </c>
      <c r="I22" s="44">
        <f t="shared" ref="I22:I24" si="2">F22*H22</f>
        <v>3600</v>
      </c>
      <c r="J22" s="172"/>
    </row>
    <row r="23" spans="1:10" ht="17" customHeight="1">
      <c r="A23" s="17">
        <v>2</v>
      </c>
      <c r="B23" s="16" t="s">
        <v>272</v>
      </c>
      <c r="C23" s="16"/>
      <c r="D23" s="16"/>
      <c r="E23" s="93" t="s">
        <v>189</v>
      </c>
      <c r="F23" s="93" t="s">
        <v>420</v>
      </c>
      <c r="G23" s="20" t="s">
        <v>199</v>
      </c>
      <c r="H23" s="172">
        <v>1200</v>
      </c>
      <c r="I23" s="44">
        <f t="shared" si="2"/>
        <v>4800</v>
      </c>
      <c r="J23" s="172"/>
    </row>
    <row r="24" spans="1:10" ht="17" customHeight="1">
      <c r="A24" s="17">
        <v>3</v>
      </c>
      <c r="B24" s="16" t="s">
        <v>357</v>
      </c>
      <c r="C24" s="16" t="s">
        <v>358</v>
      </c>
      <c r="D24" s="16"/>
      <c r="E24" s="93" t="s">
        <v>189</v>
      </c>
      <c r="F24" s="93" t="s">
        <v>372</v>
      </c>
      <c r="G24" s="20" t="s">
        <v>211</v>
      </c>
      <c r="H24" s="172">
        <v>100</v>
      </c>
      <c r="I24" s="44">
        <f t="shared" si="2"/>
        <v>500</v>
      </c>
      <c r="J24" s="172"/>
    </row>
    <row r="25" spans="1:10" ht="17">
      <c r="A25" s="17">
        <v>4</v>
      </c>
      <c r="B25" s="16" t="s">
        <v>123</v>
      </c>
      <c r="C25" s="16" t="s">
        <v>124</v>
      </c>
      <c r="D25" s="16"/>
      <c r="E25" s="17" t="s">
        <v>134</v>
      </c>
      <c r="F25" s="17">
        <v>1</v>
      </c>
      <c r="G25" s="20" t="s">
        <v>401</v>
      </c>
      <c r="H25" s="172">
        <v>2000</v>
      </c>
      <c r="I25" s="43">
        <f>F25*H25</f>
        <v>2000</v>
      </c>
      <c r="J25" s="172"/>
    </row>
    <row r="26" spans="1:10" ht="17.25" customHeight="1">
      <c r="A26" s="211" t="s">
        <v>422</v>
      </c>
      <c r="B26" s="211"/>
      <c r="C26" s="211"/>
      <c r="D26" s="211"/>
      <c r="E26" s="211"/>
      <c r="F26" s="211"/>
      <c r="G26" s="211"/>
      <c r="H26" s="211"/>
      <c r="I26" s="121">
        <f>SUM(I6:I25)</f>
        <v>154660</v>
      </c>
    </row>
  </sheetData>
  <sheetProtection algorithmName="SHA-512" hashValue="ZnR/CW7O0PAfaTCeapq/PhN4BMwk5XEoJsmqnMYrkyP67e/7hUyBWW+/U1wecem6x/SFG3iLcLuEDmPk0xzMHQ==" saltValue="yOPdmTmmuy/mRVmSrw1Otw==" spinCount="100000" sheet="1" objects="1" scenarios="1"/>
  <mergeCells count="2">
    <mergeCell ref="A1:H1"/>
    <mergeCell ref="A26:H26"/>
  </mergeCells>
  <phoneticPr fontId="3" type="noConversion"/>
  <pageMargins left="0.7" right="0.7" top="0.75" bottom="0.75" header="0.3" footer="0.3"/>
  <pageSetup scale="4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6"/>
  <sheetViews>
    <sheetView view="pageBreakPreview" zoomScaleNormal="85" workbookViewId="0">
      <selection activeCell="H12" sqref="H12:H15"/>
    </sheetView>
  </sheetViews>
  <sheetFormatPr baseColWidth="10" defaultColWidth="9" defaultRowHeight="16"/>
  <cols>
    <col min="1" max="1" width="9.1640625" style="9" bestFit="1" customWidth="1"/>
    <col min="2" max="2" width="29" style="9" customWidth="1"/>
    <col min="3" max="3" width="29.1640625" style="9" customWidth="1"/>
    <col min="4" max="4" width="24" style="9" customWidth="1"/>
    <col min="5" max="5" width="7" style="9" customWidth="1"/>
    <col min="6" max="6" width="5.6640625" style="9" customWidth="1"/>
    <col min="7" max="7" width="26.1640625" style="9" customWidth="1"/>
    <col min="8" max="8" width="21.83203125" style="9" customWidth="1"/>
    <col min="9" max="9" width="22.1640625" style="9" customWidth="1"/>
    <col min="10" max="10" width="25.6640625" style="9" customWidth="1"/>
    <col min="11" max="16384" width="9" style="9"/>
  </cols>
  <sheetData>
    <row r="1" spans="1:10" ht="79.5" customHeight="1">
      <c r="A1" s="210" t="s">
        <v>499</v>
      </c>
      <c r="B1" s="210"/>
      <c r="C1" s="210"/>
      <c r="D1" s="210"/>
      <c r="E1" s="210"/>
      <c r="F1" s="210"/>
      <c r="G1" s="210"/>
      <c r="H1" s="210"/>
      <c r="I1" s="77"/>
    </row>
    <row r="2" spans="1:10" ht="16.5" customHeight="1">
      <c r="A2" s="89" t="s">
        <v>219</v>
      </c>
      <c r="B2" s="89" t="s">
        <v>28</v>
      </c>
      <c r="C2" s="89" t="s">
        <v>220</v>
      </c>
      <c r="D2" s="89" t="s">
        <v>29</v>
      </c>
      <c r="E2" s="89" t="s">
        <v>30</v>
      </c>
      <c r="F2" s="89" t="s">
        <v>125</v>
      </c>
      <c r="G2" s="89" t="s">
        <v>187</v>
      </c>
      <c r="H2" s="89" t="s">
        <v>130</v>
      </c>
      <c r="I2" s="89" t="s">
        <v>131</v>
      </c>
      <c r="J2" s="89" t="s">
        <v>374</v>
      </c>
    </row>
    <row r="3" spans="1:10">
      <c r="A3" s="10"/>
      <c r="B3" s="10"/>
      <c r="C3" s="10"/>
      <c r="D3" s="10"/>
      <c r="E3" s="10"/>
      <c r="F3" s="10"/>
      <c r="G3" s="10"/>
      <c r="H3" s="11"/>
      <c r="I3" s="11"/>
      <c r="J3" s="11"/>
    </row>
    <row r="4" spans="1:10" ht="17">
      <c r="A4" s="40"/>
      <c r="B4" s="12" t="s">
        <v>31</v>
      </c>
      <c r="C4" s="12"/>
      <c r="D4" s="12"/>
      <c r="E4" s="12"/>
      <c r="F4" s="13"/>
      <c r="G4" s="13"/>
      <c r="H4" s="13"/>
      <c r="I4" s="41"/>
      <c r="J4" s="41"/>
    </row>
    <row r="5" spans="1:10" ht="17">
      <c r="A5" s="15" t="s">
        <v>32</v>
      </c>
      <c r="B5" s="14" t="s">
        <v>33</v>
      </c>
      <c r="C5" s="15"/>
      <c r="D5" s="15"/>
      <c r="E5" s="15"/>
      <c r="F5" s="15"/>
      <c r="G5" s="15"/>
      <c r="H5" s="15"/>
      <c r="I5" s="42"/>
      <c r="J5" s="42"/>
    </row>
    <row r="6" spans="1:10" s="36" customFormat="1" ht="17">
      <c r="A6" s="35">
        <v>1</v>
      </c>
      <c r="B6" s="23" t="s">
        <v>34</v>
      </c>
      <c r="C6" s="23" t="s">
        <v>35</v>
      </c>
      <c r="D6" s="23"/>
      <c r="E6" s="35" t="s">
        <v>9</v>
      </c>
      <c r="F6" s="138">
        <v>100</v>
      </c>
      <c r="G6" s="23" t="s">
        <v>417</v>
      </c>
      <c r="H6" s="172">
        <v>45</v>
      </c>
      <c r="I6" s="44">
        <f>F6*H6</f>
        <v>4500</v>
      </c>
      <c r="J6" s="172"/>
    </row>
    <row r="7" spans="1:10" s="36" customFormat="1" ht="17">
      <c r="A7" s="35">
        <v>2</v>
      </c>
      <c r="B7" s="23" t="s">
        <v>36</v>
      </c>
      <c r="C7" s="23" t="s">
        <v>37</v>
      </c>
      <c r="D7" s="23" t="s">
        <v>38</v>
      </c>
      <c r="E7" s="17" t="s">
        <v>39</v>
      </c>
      <c r="F7" s="138">
        <v>100</v>
      </c>
      <c r="G7" s="23" t="s">
        <v>417</v>
      </c>
      <c r="H7" s="172">
        <v>140</v>
      </c>
      <c r="I7" s="44">
        <f>F7*H7</f>
        <v>14000</v>
      </c>
      <c r="J7" s="172"/>
    </row>
    <row r="8" spans="1:10" s="36" customFormat="1" ht="17">
      <c r="A8" s="35">
        <v>3</v>
      </c>
      <c r="B8" s="23" t="s">
        <v>40</v>
      </c>
      <c r="C8" s="23" t="s">
        <v>41</v>
      </c>
      <c r="D8" s="23" t="s">
        <v>42</v>
      </c>
      <c r="E8" s="17" t="s">
        <v>39</v>
      </c>
      <c r="F8" s="138">
        <v>100</v>
      </c>
      <c r="G8" s="23" t="s">
        <v>417</v>
      </c>
      <c r="H8" s="172">
        <v>120</v>
      </c>
      <c r="I8" s="44">
        <f t="shared" ref="I8:I10" si="0">F8*H8</f>
        <v>12000</v>
      </c>
      <c r="J8" s="172"/>
    </row>
    <row r="9" spans="1:10" ht="17">
      <c r="A9" s="35">
        <v>4</v>
      </c>
      <c r="B9" s="16" t="s">
        <v>184</v>
      </c>
      <c r="C9" s="16" t="s">
        <v>43</v>
      </c>
      <c r="D9" s="16"/>
      <c r="E9" s="17" t="s">
        <v>188</v>
      </c>
      <c r="F9" s="138">
        <v>100</v>
      </c>
      <c r="G9" s="23" t="s">
        <v>417</v>
      </c>
      <c r="H9" s="172">
        <v>140</v>
      </c>
      <c r="I9" s="44">
        <f t="shared" si="0"/>
        <v>14000</v>
      </c>
      <c r="J9" s="172"/>
    </row>
    <row r="10" spans="1:10" ht="17">
      <c r="A10" s="35">
        <v>5</v>
      </c>
      <c r="B10" s="16" t="s">
        <v>185</v>
      </c>
      <c r="C10" s="16"/>
      <c r="D10" s="16"/>
      <c r="E10" s="17" t="s">
        <v>355</v>
      </c>
      <c r="F10" s="130">
        <v>10</v>
      </c>
      <c r="G10" s="23" t="s">
        <v>417</v>
      </c>
      <c r="H10" s="172">
        <v>230</v>
      </c>
      <c r="I10" s="44">
        <f t="shared" si="0"/>
        <v>2300</v>
      </c>
      <c r="J10" s="172"/>
    </row>
    <row r="11" spans="1:10" ht="17">
      <c r="A11" s="15" t="s">
        <v>419</v>
      </c>
      <c r="B11" s="14" t="s">
        <v>190</v>
      </c>
      <c r="C11" s="14"/>
      <c r="D11" s="14"/>
      <c r="E11" s="15"/>
      <c r="F11" s="15"/>
      <c r="G11" s="14"/>
      <c r="H11" s="134"/>
      <c r="I11" s="45"/>
      <c r="J11" s="134"/>
    </row>
    <row r="12" spans="1:10" ht="17">
      <c r="A12" s="17">
        <v>3</v>
      </c>
      <c r="B12" s="16" t="s">
        <v>119</v>
      </c>
      <c r="C12" s="16" t="s">
        <v>351</v>
      </c>
      <c r="D12" s="16"/>
      <c r="E12" s="17" t="s">
        <v>51</v>
      </c>
      <c r="F12" s="17">
        <v>4</v>
      </c>
      <c r="G12" s="20" t="s">
        <v>421</v>
      </c>
      <c r="H12" s="172">
        <v>450</v>
      </c>
      <c r="I12" s="44">
        <f t="shared" ref="I12:I14" si="1">F12*H12</f>
        <v>1800</v>
      </c>
      <c r="J12" s="172"/>
    </row>
    <row r="13" spans="1:10" ht="17" customHeight="1">
      <c r="A13" s="17">
        <v>11</v>
      </c>
      <c r="B13" s="16" t="s">
        <v>272</v>
      </c>
      <c r="C13" s="16"/>
      <c r="D13" s="16"/>
      <c r="E13" s="93" t="s">
        <v>189</v>
      </c>
      <c r="F13" s="93" t="s">
        <v>263</v>
      </c>
      <c r="G13" s="20" t="s">
        <v>421</v>
      </c>
      <c r="H13" s="172">
        <v>1200</v>
      </c>
      <c r="I13" s="44">
        <f t="shared" si="1"/>
        <v>2400</v>
      </c>
      <c r="J13" s="172"/>
    </row>
    <row r="14" spans="1:10" ht="17" customHeight="1">
      <c r="A14" s="17">
        <v>12</v>
      </c>
      <c r="B14" s="16" t="s">
        <v>357</v>
      </c>
      <c r="C14" s="16" t="s">
        <v>359</v>
      </c>
      <c r="D14" s="16"/>
      <c r="E14" s="93" t="s">
        <v>189</v>
      </c>
      <c r="F14" s="93" t="s">
        <v>423</v>
      </c>
      <c r="G14" s="20" t="s">
        <v>360</v>
      </c>
      <c r="H14" s="172">
        <v>100</v>
      </c>
      <c r="I14" s="44">
        <f t="shared" si="1"/>
        <v>500</v>
      </c>
      <c r="J14" s="172"/>
    </row>
    <row r="15" spans="1:10" ht="17">
      <c r="A15" s="17">
        <v>13</v>
      </c>
      <c r="B15" s="16" t="s">
        <v>123</v>
      </c>
      <c r="C15" s="16" t="s">
        <v>124</v>
      </c>
      <c r="D15" s="16"/>
      <c r="E15" s="17" t="s">
        <v>134</v>
      </c>
      <c r="F15" s="17">
        <v>1</v>
      </c>
      <c r="G15" s="20" t="s">
        <v>401</v>
      </c>
      <c r="H15" s="172">
        <v>2000</v>
      </c>
      <c r="I15" s="43">
        <f>F15*H15</f>
        <v>2000</v>
      </c>
      <c r="J15" s="172"/>
    </row>
    <row r="16" spans="1:10" ht="17.25" customHeight="1">
      <c r="A16" s="211" t="s">
        <v>500</v>
      </c>
      <c r="B16" s="211"/>
      <c r="C16" s="211"/>
      <c r="D16" s="211"/>
      <c r="E16" s="211"/>
      <c r="F16" s="211"/>
      <c r="G16" s="211"/>
      <c r="H16" s="211"/>
      <c r="I16" s="121">
        <f>SUM(I6:I15)</f>
        <v>53500</v>
      </c>
    </row>
  </sheetData>
  <sheetProtection algorithmName="SHA-512" hashValue="CxWpc6927Ni5JEYR1PZ1Nmx9jwf0LlCsZHNf6gwYlbt25guHHlHYYkjTBAJ/F5dKwH2G9LPsFvcv9Dihl1ZiYg==" saltValue="vpsaE95xqet6jVLQjjp+Bw==" spinCount="100000" sheet="1" objects="1" scenarios="1"/>
  <mergeCells count="2">
    <mergeCell ref="A1:H1"/>
    <mergeCell ref="A16:H16"/>
  </mergeCells>
  <phoneticPr fontId="3" type="noConversion"/>
  <pageMargins left="0.7" right="0.7" top="0.75" bottom="0.75" header="0.3" footer="0.3"/>
  <pageSetup scale="4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88"/>
  <sheetViews>
    <sheetView view="pageBreakPreview" topLeftCell="A24" zoomScale="75" zoomScaleNormal="70" zoomScaleSheetLayoutView="55" workbookViewId="0">
      <selection activeCell="I48" sqref="I48"/>
    </sheetView>
  </sheetViews>
  <sheetFormatPr baseColWidth="10" defaultColWidth="16" defaultRowHeight="16"/>
  <cols>
    <col min="1" max="1" width="6.5" style="6" customWidth="1"/>
    <col min="2" max="2" width="9.83203125" style="6" customWidth="1"/>
    <col min="3" max="3" width="41" style="1" customWidth="1"/>
    <col min="4" max="4" width="33.6640625" style="1" customWidth="1"/>
    <col min="5" max="6" width="15.83203125" style="1" customWidth="1"/>
    <col min="7" max="7" width="36" style="1" customWidth="1"/>
    <col min="8" max="8" width="20.5" style="1" customWidth="1"/>
    <col min="9" max="9" width="33.5" style="7" customWidth="1"/>
    <col min="10" max="10" width="21" style="1" customWidth="1"/>
    <col min="11" max="16384" width="16" style="1"/>
  </cols>
  <sheetData>
    <row r="1" spans="1:9" ht="81" customHeight="1">
      <c r="A1" s="222" t="s">
        <v>465</v>
      </c>
      <c r="B1" s="222"/>
      <c r="C1" s="223"/>
      <c r="D1" s="223"/>
      <c r="E1" s="223"/>
      <c r="F1" s="223"/>
      <c r="G1" s="223"/>
      <c r="H1" s="223"/>
      <c r="I1" s="100"/>
    </row>
    <row r="2" spans="1:9" ht="42.75" customHeight="1">
      <c r="A2" s="97" t="s">
        <v>221</v>
      </c>
      <c r="B2" s="224" t="s">
        <v>222</v>
      </c>
      <c r="C2" s="224"/>
      <c r="D2" s="97" t="s">
        <v>223</v>
      </c>
      <c r="E2" s="29" t="s">
        <v>225</v>
      </c>
      <c r="F2" s="30" t="s">
        <v>226</v>
      </c>
      <c r="G2" s="97" t="s">
        <v>224</v>
      </c>
      <c r="H2" s="97" t="s">
        <v>227</v>
      </c>
      <c r="I2" s="97"/>
    </row>
    <row r="3" spans="1:9" s="53" customFormat="1" ht="25" customHeight="1">
      <c r="A3" s="101">
        <v>1</v>
      </c>
      <c r="B3" s="225" t="s">
        <v>402</v>
      </c>
      <c r="C3" s="225"/>
      <c r="D3" s="102"/>
      <c r="E3" s="96"/>
      <c r="F3" s="96"/>
      <c r="G3" s="96"/>
      <c r="H3" s="103">
        <f>H4*12</f>
        <v>2044200</v>
      </c>
      <c r="I3" s="104"/>
    </row>
    <row r="4" spans="1:9" s="56" customFormat="1" ht="25" customHeight="1">
      <c r="A4" s="105"/>
      <c r="B4" s="226" t="s">
        <v>1</v>
      </c>
      <c r="C4" s="226"/>
      <c r="D4" s="106"/>
      <c r="E4" s="92"/>
      <c r="F4" s="92"/>
      <c r="G4" s="92"/>
      <c r="H4" s="107">
        <f>SUM(H6:H38)</f>
        <v>170350</v>
      </c>
      <c r="I4" s="108"/>
    </row>
    <row r="5" spans="1:9" s="56" customFormat="1" ht="25" customHeight="1">
      <c r="A5" s="109">
        <v>1.1000000000000001</v>
      </c>
      <c r="B5" s="226" t="s">
        <v>2</v>
      </c>
      <c r="C5" s="226"/>
      <c r="D5" s="106"/>
      <c r="E5" s="92"/>
      <c r="F5" s="92"/>
      <c r="G5" s="92"/>
      <c r="H5" s="107"/>
      <c r="I5" s="108"/>
    </row>
    <row r="6" spans="1:9" s="9" customFormat="1" ht="28.5" customHeight="1">
      <c r="A6" s="49" t="s">
        <v>135</v>
      </c>
      <c r="B6" s="216" t="s">
        <v>136</v>
      </c>
      <c r="C6" s="216"/>
      <c r="D6" s="24" t="s">
        <v>137</v>
      </c>
      <c r="E6" s="122" t="s">
        <v>230</v>
      </c>
      <c r="F6" s="3">
        <v>10</v>
      </c>
      <c r="G6" s="190">
        <v>1200</v>
      </c>
      <c r="H6" s="110">
        <f>F6*G6</f>
        <v>12000</v>
      </c>
      <c r="I6" s="174"/>
    </row>
    <row r="7" spans="1:9" s="9" customFormat="1" ht="28.5" customHeight="1">
      <c r="A7" s="49" t="s">
        <v>138</v>
      </c>
      <c r="B7" s="216" t="s">
        <v>139</v>
      </c>
      <c r="C7" s="216"/>
      <c r="D7" s="24" t="s">
        <v>140</v>
      </c>
      <c r="E7" s="122" t="s">
        <v>230</v>
      </c>
      <c r="F7" s="3">
        <v>4</v>
      </c>
      <c r="G7" s="190">
        <v>1200</v>
      </c>
      <c r="H7" s="110">
        <f t="shared" ref="H7:H36" si="0">F7*G7</f>
        <v>4800</v>
      </c>
      <c r="I7" s="174"/>
    </row>
    <row r="8" spans="1:9" s="9" customFormat="1" ht="28.5" customHeight="1">
      <c r="A8" s="49" t="s">
        <v>141</v>
      </c>
      <c r="B8" s="216" t="s">
        <v>142</v>
      </c>
      <c r="C8" s="216"/>
      <c r="D8" s="24" t="s">
        <v>143</v>
      </c>
      <c r="E8" s="122" t="s">
        <v>230</v>
      </c>
      <c r="F8" s="3">
        <v>4</v>
      </c>
      <c r="G8" s="190">
        <v>1200</v>
      </c>
      <c r="H8" s="110">
        <f t="shared" si="0"/>
        <v>4800</v>
      </c>
      <c r="I8" s="174"/>
    </row>
    <row r="9" spans="1:9" s="9" customFormat="1" ht="28.5" customHeight="1">
      <c r="A9" s="49" t="s">
        <v>144</v>
      </c>
      <c r="B9" s="216" t="s">
        <v>145</v>
      </c>
      <c r="C9" s="216"/>
      <c r="D9" s="24" t="s">
        <v>146</v>
      </c>
      <c r="E9" s="122" t="s">
        <v>230</v>
      </c>
      <c r="F9" s="3">
        <v>8</v>
      </c>
      <c r="G9" s="190">
        <v>1000</v>
      </c>
      <c r="H9" s="110">
        <f t="shared" si="0"/>
        <v>8000</v>
      </c>
      <c r="I9" s="174"/>
    </row>
    <row r="10" spans="1:9" s="9" customFormat="1" ht="28.5" customHeight="1">
      <c r="A10" s="49" t="s">
        <v>147</v>
      </c>
      <c r="B10" s="216" t="s">
        <v>148</v>
      </c>
      <c r="C10" s="216"/>
      <c r="D10" s="24" t="s">
        <v>149</v>
      </c>
      <c r="E10" s="122" t="s">
        <v>230</v>
      </c>
      <c r="F10" s="3">
        <v>1</v>
      </c>
      <c r="G10" s="190">
        <v>3500</v>
      </c>
      <c r="H10" s="110">
        <f t="shared" si="0"/>
        <v>3500</v>
      </c>
      <c r="I10" s="174"/>
    </row>
    <row r="11" spans="1:9" s="59" customFormat="1" ht="25" customHeight="1">
      <c r="A11" s="49" t="s">
        <v>150</v>
      </c>
      <c r="B11" s="218" t="s">
        <v>10</v>
      </c>
      <c r="C11" s="218"/>
      <c r="D11" s="90" t="s">
        <v>11</v>
      </c>
      <c r="E11" s="122" t="s">
        <v>9</v>
      </c>
      <c r="F11" s="127">
        <v>1</v>
      </c>
      <c r="G11" s="190">
        <v>2000</v>
      </c>
      <c r="H11" s="110">
        <f t="shared" si="0"/>
        <v>2000</v>
      </c>
      <c r="I11" s="174"/>
    </row>
    <row r="12" spans="1:9" s="59" customFormat="1" ht="25" customHeight="1">
      <c r="A12" s="49" t="s">
        <v>151</v>
      </c>
      <c r="B12" s="218" t="s">
        <v>12</v>
      </c>
      <c r="C12" s="218"/>
      <c r="D12" s="90" t="s">
        <v>13</v>
      </c>
      <c r="E12" s="122" t="s">
        <v>9</v>
      </c>
      <c r="F12" s="127">
        <v>3</v>
      </c>
      <c r="G12" s="190">
        <v>400</v>
      </c>
      <c r="H12" s="110">
        <f t="shared" si="0"/>
        <v>1200</v>
      </c>
      <c r="I12" s="174"/>
    </row>
    <row r="13" spans="1:9" s="59" customFormat="1" ht="25" customHeight="1">
      <c r="A13" s="49" t="s">
        <v>152</v>
      </c>
      <c r="B13" s="218" t="s">
        <v>14</v>
      </c>
      <c r="C13" s="218"/>
      <c r="D13" s="90" t="s">
        <v>27</v>
      </c>
      <c r="E13" s="122" t="s">
        <v>9</v>
      </c>
      <c r="F13" s="127">
        <v>1</v>
      </c>
      <c r="G13" s="190">
        <v>600</v>
      </c>
      <c r="H13" s="110">
        <f t="shared" si="0"/>
        <v>600</v>
      </c>
      <c r="I13" s="174"/>
    </row>
    <row r="14" spans="1:9" s="59" customFormat="1" ht="25" customHeight="1">
      <c r="A14" s="49" t="s">
        <v>153</v>
      </c>
      <c r="B14" s="218" t="s">
        <v>375</v>
      </c>
      <c r="C14" s="218"/>
      <c r="D14" s="90" t="s">
        <v>15</v>
      </c>
      <c r="E14" s="122" t="s">
        <v>228</v>
      </c>
      <c r="F14" s="127">
        <v>1</v>
      </c>
      <c r="G14" s="191">
        <v>1200</v>
      </c>
      <c r="H14" s="110">
        <f t="shared" si="0"/>
        <v>1200</v>
      </c>
      <c r="I14" s="174"/>
    </row>
    <row r="15" spans="1:9" s="59" customFormat="1" ht="25" customHeight="1">
      <c r="A15" s="49" t="s">
        <v>314</v>
      </c>
      <c r="B15" s="218" t="s">
        <v>313</v>
      </c>
      <c r="C15" s="218"/>
      <c r="D15" s="125"/>
      <c r="E15" s="122" t="s">
        <v>228</v>
      </c>
      <c r="F15" s="127">
        <v>1</v>
      </c>
      <c r="G15" s="191">
        <v>550</v>
      </c>
      <c r="H15" s="110">
        <f t="shared" ref="H15" si="1">F15*G15</f>
        <v>550</v>
      </c>
      <c r="I15" s="174"/>
    </row>
    <row r="16" spans="1:9" s="59" customFormat="1" ht="25" customHeight="1">
      <c r="A16" s="109">
        <v>1.2</v>
      </c>
      <c r="B16" s="215" t="s">
        <v>3</v>
      </c>
      <c r="C16" s="215"/>
      <c r="D16" s="111"/>
      <c r="E16" s="122"/>
      <c r="F16" s="128"/>
      <c r="G16" s="192"/>
      <c r="H16" s="110"/>
      <c r="I16" s="175"/>
    </row>
    <row r="17" spans="1:9" s="59" customFormat="1" ht="25" customHeight="1">
      <c r="A17" s="113" t="s">
        <v>154</v>
      </c>
      <c r="B17" s="221" t="s">
        <v>16</v>
      </c>
      <c r="C17" s="221"/>
      <c r="D17" s="25" t="s">
        <v>155</v>
      </c>
      <c r="E17" s="122" t="s">
        <v>9</v>
      </c>
      <c r="F17" s="127">
        <v>72</v>
      </c>
      <c r="G17" s="192">
        <v>450</v>
      </c>
      <c r="H17" s="110">
        <f t="shared" si="0"/>
        <v>32400</v>
      </c>
      <c r="I17" s="175"/>
    </row>
    <row r="18" spans="1:9" s="59" customFormat="1" ht="25" customHeight="1">
      <c r="A18" s="113" t="s">
        <v>156</v>
      </c>
      <c r="B18" s="221" t="s">
        <v>285</v>
      </c>
      <c r="C18" s="221"/>
      <c r="D18" s="25" t="s">
        <v>286</v>
      </c>
      <c r="E18" s="122" t="s">
        <v>9</v>
      </c>
      <c r="F18" s="127">
        <v>16</v>
      </c>
      <c r="G18" s="192">
        <v>650</v>
      </c>
      <c r="H18" s="110">
        <f t="shared" si="0"/>
        <v>10400</v>
      </c>
      <c r="I18" s="175"/>
    </row>
    <row r="19" spans="1:9" s="59" customFormat="1" ht="25" customHeight="1">
      <c r="A19" s="113" t="s">
        <v>289</v>
      </c>
      <c r="B19" s="221" t="s">
        <v>287</v>
      </c>
      <c r="C19" s="221"/>
      <c r="D19" s="25" t="s">
        <v>288</v>
      </c>
      <c r="E19" s="122" t="s">
        <v>9</v>
      </c>
      <c r="F19" s="127">
        <v>8</v>
      </c>
      <c r="G19" s="192">
        <v>650</v>
      </c>
      <c r="H19" s="110">
        <f t="shared" ref="H19" si="2">F19*G19</f>
        <v>5200</v>
      </c>
      <c r="I19" s="175"/>
    </row>
    <row r="20" spans="1:9" s="59" customFormat="1" ht="25" customHeight="1">
      <c r="A20" s="113" t="s">
        <v>290</v>
      </c>
      <c r="B20" s="221" t="s">
        <v>17</v>
      </c>
      <c r="C20" s="221"/>
      <c r="D20" s="25"/>
      <c r="E20" s="122" t="s">
        <v>8</v>
      </c>
      <c r="F20" s="127">
        <v>1</v>
      </c>
      <c r="G20" s="192">
        <v>2400</v>
      </c>
      <c r="H20" s="110">
        <f t="shared" si="0"/>
        <v>2400</v>
      </c>
      <c r="I20" s="175"/>
    </row>
    <row r="21" spans="1:9" s="59" customFormat="1" ht="25" customHeight="1">
      <c r="A21" s="113" t="s">
        <v>291</v>
      </c>
      <c r="B21" s="221" t="s">
        <v>18</v>
      </c>
      <c r="C21" s="221"/>
      <c r="D21" s="25"/>
      <c r="E21" s="122" t="s">
        <v>8</v>
      </c>
      <c r="F21" s="127">
        <v>1</v>
      </c>
      <c r="G21" s="192">
        <v>1500</v>
      </c>
      <c r="H21" s="110">
        <f t="shared" si="0"/>
        <v>1500</v>
      </c>
      <c r="I21" s="175"/>
    </row>
    <row r="22" spans="1:9" s="59" customFormat="1" ht="25" customHeight="1">
      <c r="A22" s="113" t="s">
        <v>292</v>
      </c>
      <c r="B22" s="221" t="s">
        <v>160</v>
      </c>
      <c r="C22" s="221"/>
      <c r="D22" s="25"/>
      <c r="E22" s="122" t="s">
        <v>8</v>
      </c>
      <c r="F22" s="127">
        <v>4</v>
      </c>
      <c r="G22" s="192">
        <v>500</v>
      </c>
      <c r="H22" s="110">
        <f t="shared" si="0"/>
        <v>2000</v>
      </c>
      <c r="I22" s="175"/>
    </row>
    <row r="23" spans="1:9" s="59" customFormat="1" ht="25" customHeight="1">
      <c r="A23" s="113" t="s">
        <v>293</v>
      </c>
      <c r="B23" s="221" t="s">
        <v>19</v>
      </c>
      <c r="C23" s="221"/>
      <c r="D23" s="25"/>
      <c r="E23" s="122" t="s">
        <v>8</v>
      </c>
      <c r="F23" s="127">
        <v>2</v>
      </c>
      <c r="G23" s="192">
        <v>500</v>
      </c>
      <c r="H23" s="110">
        <f t="shared" si="0"/>
        <v>1000</v>
      </c>
      <c r="I23" s="175"/>
    </row>
    <row r="24" spans="1:9" s="59" customFormat="1" ht="68">
      <c r="A24" s="113" t="s">
        <v>161</v>
      </c>
      <c r="B24" s="221" t="s">
        <v>20</v>
      </c>
      <c r="C24" s="221"/>
      <c r="D24" s="20" t="s">
        <v>162</v>
      </c>
      <c r="E24" s="122" t="s">
        <v>228</v>
      </c>
      <c r="F24" s="127">
        <v>1</v>
      </c>
      <c r="G24" s="193">
        <v>25000</v>
      </c>
      <c r="H24" s="110">
        <f t="shared" si="0"/>
        <v>25000</v>
      </c>
      <c r="I24" s="176"/>
    </row>
    <row r="25" spans="1:9" s="59" customFormat="1" ht="25" customHeight="1">
      <c r="A25" s="113" t="s">
        <v>163</v>
      </c>
      <c r="B25" s="221" t="s">
        <v>26</v>
      </c>
      <c r="C25" s="221"/>
      <c r="D25" s="25" t="s">
        <v>294</v>
      </c>
      <c r="E25" s="122" t="s">
        <v>228</v>
      </c>
      <c r="F25" s="127">
        <v>1</v>
      </c>
      <c r="G25" s="193">
        <v>5500</v>
      </c>
      <c r="H25" s="110">
        <f t="shared" si="0"/>
        <v>5500</v>
      </c>
      <c r="I25" s="176"/>
    </row>
    <row r="26" spans="1:9" s="9" customFormat="1" ht="17">
      <c r="A26" s="113" t="s">
        <v>164</v>
      </c>
      <c r="B26" s="216" t="s">
        <v>25</v>
      </c>
      <c r="C26" s="216"/>
      <c r="D26" s="25"/>
      <c r="E26" s="122" t="s">
        <v>228</v>
      </c>
      <c r="F26" s="127">
        <v>1</v>
      </c>
      <c r="G26" s="193">
        <v>3000</v>
      </c>
      <c r="H26" s="110">
        <f t="shared" si="0"/>
        <v>3000</v>
      </c>
      <c r="I26" s="176"/>
    </row>
    <row r="27" spans="1:9" s="59" customFormat="1" ht="25" customHeight="1">
      <c r="A27" s="109">
        <v>1.3</v>
      </c>
      <c r="B27" s="215" t="s">
        <v>4</v>
      </c>
      <c r="C27" s="215"/>
      <c r="D27" s="111"/>
      <c r="E27" s="122"/>
      <c r="F27" s="112"/>
      <c r="G27" s="192"/>
      <c r="H27" s="110"/>
      <c r="I27" s="175"/>
    </row>
    <row r="28" spans="1:9" s="59" customFormat="1" ht="25" customHeight="1">
      <c r="A28" s="113" t="s">
        <v>165</v>
      </c>
      <c r="B28" s="216" t="s">
        <v>5</v>
      </c>
      <c r="C28" s="216"/>
      <c r="D28" s="111"/>
      <c r="E28" s="122" t="s">
        <v>229</v>
      </c>
      <c r="F28" s="58">
        <v>24</v>
      </c>
      <c r="G28" s="192">
        <v>1300</v>
      </c>
      <c r="H28" s="110">
        <f t="shared" si="0"/>
        <v>31200</v>
      </c>
      <c r="I28" s="175"/>
    </row>
    <row r="29" spans="1:9" s="59" customFormat="1" ht="25" customHeight="1">
      <c r="A29" s="113" t="s">
        <v>166</v>
      </c>
      <c r="B29" s="216" t="s">
        <v>174</v>
      </c>
      <c r="C29" s="216"/>
      <c r="D29" s="111"/>
      <c r="E29" s="122" t="s">
        <v>228</v>
      </c>
      <c r="F29" s="58">
        <v>1</v>
      </c>
      <c r="G29" s="192">
        <v>1800</v>
      </c>
      <c r="H29" s="110">
        <f t="shared" si="0"/>
        <v>1800</v>
      </c>
      <c r="I29" s="175"/>
    </row>
    <row r="30" spans="1:9" s="59" customFormat="1" ht="25" customHeight="1">
      <c r="A30" s="113" t="s">
        <v>167</v>
      </c>
      <c r="B30" s="216" t="s">
        <v>175</v>
      </c>
      <c r="C30" s="216"/>
      <c r="D30" s="111"/>
      <c r="E30" s="122" t="s">
        <v>228</v>
      </c>
      <c r="F30" s="58">
        <v>1</v>
      </c>
      <c r="G30" s="192">
        <v>3000</v>
      </c>
      <c r="H30" s="110">
        <f t="shared" si="0"/>
        <v>3000</v>
      </c>
      <c r="I30" s="175"/>
    </row>
    <row r="31" spans="1:9" s="59" customFormat="1" ht="25" customHeight="1">
      <c r="A31" s="113" t="s">
        <v>168</v>
      </c>
      <c r="B31" s="216" t="s">
        <v>295</v>
      </c>
      <c r="C31" s="216"/>
      <c r="D31" s="111"/>
      <c r="E31" s="122" t="s">
        <v>8</v>
      </c>
      <c r="F31" s="58">
        <v>2</v>
      </c>
      <c r="G31" s="192">
        <v>650</v>
      </c>
      <c r="H31" s="110">
        <f t="shared" si="0"/>
        <v>1300</v>
      </c>
      <c r="I31" s="175"/>
    </row>
    <row r="32" spans="1:9" s="59" customFormat="1" ht="25" customHeight="1">
      <c r="A32" s="113" t="s">
        <v>169</v>
      </c>
      <c r="B32" s="216" t="s">
        <v>22</v>
      </c>
      <c r="C32" s="216"/>
      <c r="D32" s="111"/>
      <c r="E32" s="122" t="s">
        <v>9</v>
      </c>
      <c r="F32" s="58">
        <v>1</v>
      </c>
      <c r="G32" s="192">
        <v>400</v>
      </c>
      <c r="H32" s="110">
        <f t="shared" si="0"/>
        <v>400</v>
      </c>
      <c r="I32" s="175"/>
    </row>
    <row r="33" spans="1:10" s="59" customFormat="1" ht="25" customHeight="1">
      <c r="A33" s="113" t="s">
        <v>170</v>
      </c>
      <c r="B33" s="227" t="s">
        <v>23</v>
      </c>
      <c r="C33" s="227"/>
      <c r="D33" s="111"/>
      <c r="E33" s="122" t="s">
        <v>9</v>
      </c>
      <c r="F33" s="58">
        <v>1</v>
      </c>
      <c r="G33" s="192">
        <v>400</v>
      </c>
      <c r="H33" s="110">
        <f t="shared" si="0"/>
        <v>400</v>
      </c>
      <c r="I33" s="175"/>
    </row>
    <row r="34" spans="1:10" s="59" customFormat="1" ht="25" customHeight="1">
      <c r="A34" s="113" t="s">
        <v>171</v>
      </c>
      <c r="B34" s="227" t="s">
        <v>24</v>
      </c>
      <c r="C34" s="227"/>
      <c r="D34" s="111"/>
      <c r="E34" s="122" t="s">
        <v>9</v>
      </c>
      <c r="F34" s="58">
        <v>1</v>
      </c>
      <c r="G34" s="192">
        <v>400</v>
      </c>
      <c r="H34" s="110">
        <f t="shared" si="0"/>
        <v>400</v>
      </c>
      <c r="I34" s="175"/>
    </row>
    <row r="35" spans="1:10" s="59" customFormat="1" ht="25" customHeight="1">
      <c r="A35" s="113" t="s">
        <v>172</v>
      </c>
      <c r="B35" s="216" t="s">
        <v>378</v>
      </c>
      <c r="C35" s="216"/>
      <c r="D35" s="111"/>
      <c r="E35" s="122" t="s">
        <v>9</v>
      </c>
      <c r="F35" s="58">
        <v>1</v>
      </c>
      <c r="G35" s="192">
        <v>400</v>
      </c>
      <c r="H35" s="110">
        <f t="shared" si="0"/>
        <v>400</v>
      </c>
      <c r="I35" s="175"/>
    </row>
    <row r="36" spans="1:10" s="59" customFormat="1" ht="25" customHeight="1">
      <c r="A36" s="113" t="s">
        <v>173</v>
      </c>
      <c r="B36" s="216" t="s">
        <v>379</v>
      </c>
      <c r="C36" s="216"/>
      <c r="D36" s="111"/>
      <c r="E36" s="122" t="s">
        <v>228</v>
      </c>
      <c r="F36" s="58">
        <v>1</v>
      </c>
      <c r="G36" s="192">
        <v>400</v>
      </c>
      <c r="H36" s="110">
        <f t="shared" si="0"/>
        <v>400</v>
      </c>
      <c r="I36" s="175"/>
    </row>
    <row r="37" spans="1:10" s="59" customFormat="1" ht="25" customHeight="1">
      <c r="A37" s="109">
        <v>1.4</v>
      </c>
      <c r="B37" s="215" t="s">
        <v>617</v>
      </c>
      <c r="C37" s="215"/>
      <c r="D37" s="111"/>
      <c r="E37" s="122"/>
      <c r="F37" s="112"/>
      <c r="G37" s="194"/>
      <c r="H37" s="110"/>
      <c r="I37" s="175"/>
    </row>
    <row r="38" spans="1:10" s="59" customFormat="1" ht="25" customHeight="1">
      <c r="A38" s="113" t="s">
        <v>618</v>
      </c>
      <c r="B38" s="216" t="s">
        <v>619</v>
      </c>
      <c r="C38" s="216"/>
      <c r="D38" s="111"/>
      <c r="E38" s="122" t="s">
        <v>228</v>
      </c>
      <c r="F38" s="58">
        <v>1</v>
      </c>
      <c r="G38" s="194">
        <v>4000</v>
      </c>
      <c r="H38" s="110">
        <f>F38*G38</f>
        <v>4000</v>
      </c>
      <c r="I38" s="175"/>
    </row>
    <row r="39" spans="1:10" s="34" customFormat="1" ht="25" customHeight="1">
      <c r="A39" s="114">
        <v>2</v>
      </c>
      <c r="B39" s="219" t="s">
        <v>212</v>
      </c>
      <c r="C39" s="219"/>
      <c r="D39" s="114"/>
      <c r="E39" s="115"/>
      <c r="F39" s="114"/>
      <c r="G39" s="123"/>
      <c r="H39" s="98">
        <f>SUM(H41:H52)</f>
        <v>876000</v>
      </c>
      <c r="I39" s="123"/>
    </row>
    <row r="40" spans="1:10" s="26" customFormat="1" ht="16.5" customHeight="1">
      <c r="A40" s="116"/>
      <c r="B40" s="116" t="s">
        <v>363</v>
      </c>
      <c r="C40" s="116"/>
      <c r="D40" s="116"/>
      <c r="E40" s="116"/>
      <c r="F40" s="116"/>
      <c r="G40" s="116"/>
      <c r="H40" s="116"/>
      <c r="I40" s="116"/>
    </row>
    <row r="41" spans="1:10" s="26" customFormat="1" ht="17">
      <c r="A41" s="64">
        <v>2.1</v>
      </c>
      <c r="B41" s="212" t="s">
        <v>404</v>
      </c>
      <c r="C41" s="213" t="s">
        <v>404</v>
      </c>
      <c r="D41" s="94" t="s">
        <v>176</v>
      </c>
      <c r="E41" s="122" t="s">
        <v>231</v>
      </c>
      <c r="F41" s="117">
        <v>3</v>
      </c>
      <c r="G41" s="195">
        <v>23000</v>
      </c>
      <c r="H41" s="110">
        <f t="shared" ref="H41" si="3">F41*G41</f>
        <v>69000</v>
      </c>
      <c r="I41" s="175"/>
      <c r="J41" s="38"/>
    </row>
    <row r="42" spans="1:10" s="26" customFormat="1" ht="25" customHeight="1">
      <c r="A42" s="64">
        <v>2.2000000000000002</v>
      </c>
      <c r="B42" s="212" t="s">
        <v>405</v>
      </c>
      <c r="C42" s="213" t="s">
        <v>405</v>
      </c>
      <c r="D42" s="94" t="s">
        <v>176</v>
      </c>
      <c r="E42" s="122" t="s">
        <v>231</v>
      </c>
      <c r="F42" s="117">
        <v>3</v>
      </c>
      <c r="G42" s="195">
        <v>23000</v>
      </c>
      <c r="H42" s="110">
        <f t="shared" ref="H42" si="4">F42*G42</f>
        <v>69000</v>
      </c>
      <c r="I42" s="175"/>
      <c r="J42" s="38"/>
    </row>
    <row r="43" spans="1:10" s="26" customFormat="1" ht="25" customHeight="1">
      <c r="A43" s="64">
        <v>2.2999999999999998</v>
      </c>
      <c r="B43" s="212" t="s">
        <v>406</v>
      </c>
      <c r="C43" s="213" t="s">
        <v>406</v>
      </c>
      <c r="D43" s="94" t="s">
        <v>176</v>
      </c>
      <c r="E43" s="122" t="s">
        <v>231</v>
      </c>
      <c r="F43" s="117">
        <v>3</v>
      </c>
      <c r="G43" s="195">
        <v>23000</v>
      </c>
      <c r="H43" s="110">
        <f t="shared" ref="H43" si="5">F43*G43</f>
        <v>69000</v>
      </c>
      <c r="I43" s="175"/>
      <c r="J43" s="38"/>
    </row>
    <row r="44" spans="1:10" s="26" customFormat="1" ht="25" customHeight="1">
      <c r="A44" s="64">
        <v>2.4</v>
      </c>
      <c r="B44" s="212" t="s">
        <v>407</v>
      </c>
      <c r="C44" s="213" t="s">
        <v>407</v>
      </c>
      <c r="D44" s="94" t="s">
        <v>176</v>
      </c>
      <c r="E44" s="122" t="s">
        <v>231</v>
      </c>
      <c r="F44" s="117">
        <v>3</v>
      </c>
      <c r="G44" s="195">
        <v>23000</v>
      </c>
      <c r="H44" s="110">
        <f>F44*G44</f>
        <v>69000</v>
      </c>
      <c r="I44" s="175"/>
      <c r="J44" s="38"/>
    </row>
    <row r="45" spans="1:10" s="26" customFormat="1" ht="25" customHeight="1">
      <c r="A45" s="64">
        <v>2.5</v>
      </c>
      <c r="B45" s="212" t="s">
        <v>408</v>
      </c>
      <c r="C45" s="213" t="s">
        <v>408</v>
      </c>
      <c r="D45" s="94" t="s">
        <v>369</v>
      </c>
      <c r="E45" s="122" t="s">
        <v>231</v>
      </c>
      <c r="F45" s="117">
        <v>3</v>
      </c>
      <c r="G45" s="195">
        <v>36000</v>
      </c>
      <c r="H45" s="110">
        <f t="shared" ref="H45" si="6">F45*G45</f>
        <v>108000</v>
      </c>
      <c r="I45" s="175"/>
      <c r="J45" s="38"/>
    </row>
    <row r="46" spans="1:10" s="26" customFormat="1" ht="17">
      <c r="A46" s="64">
        <v>2.6</v>
      </c>
      <c r="B46" s="212" t="s">
        <v>409</v>
      </c>
      <c r="C46" s="213" t="s">
        <v>409</v>
      </c>
      <c r="D46" s="94" t="s">
        <v>176</v>
      </c>
      <c r="E46" s="122" t="s">
        <v>231</v>
      </c>
      <c r="F46" s="117">
        <v>3</v>
      </c>
      <c r="G46" s="197">
        <v>23000</v>
      </c>
      <c r="H46" s="110">
        <f t="shared" ref="H46" si="7">F46*G46</f>
        <v>69000</v>
      </c>
      <c r="I46" s="175"/>
      <c r="J46" s="38"/>
    </row>
    <row r="47" spans="1:10" s="26" customFormat="1" ht="25" customHeight="1">
      <c r="A47" s="64">
        <v>2.7</v>
      </c>
      <c r="B47" s="212" t="s">
        <v>410</v>
      </c>
      <c r="C47" s="213" t="s">
        <v>410</v>
      </c>
      <c r="D47" s="94" t="s">
        <v>176</v>
      </c>
      <c r="E47" s="122" t="s">
        <v>231</v>
      </c>
      <c r="F47" s="117">
        <v>3</v>
      </c>
      <c r="G47" s="197">
        <v>23000</v>
      </c>
      <c r="H47" s="110">
        <f t="shared" ref="H47" si="8">F47*G47</f>
        <v>69000</v>
      </c>
      <c r="I47" s="175"/>
      <c r="J47" s="38"/>
    </row>
    <row r="48" spans="1:10" s="26" customFormat="1" ht="17">
      <c r="A48" s="64">
        <v>2.8</v>
      </c>
      <c r="B48" s="212" t="s">
        <v>411</v>
      </c>
      <c r="C48" s="213" t="s">
        <v>411</v>
      </c>
      <c r="D48" s="94" t="s">
        <v>176</v>
      </c>
      <c r="E48" s="122" t="s">
        <v>231</v>
      </c>
      <c r="F48" s="117">
        <v>3</v>
      </c>
      <c r="G48" s="197">
        <v>23000</v>
      </c>
      <c r="H48" s="110">
        <f t="shared" ref="H48" si="9">F48*G48</f>
        <v>69000</v>
      </c>
      <c r="I48" s="175"/>
      <c r="J48" s="38"/>
    </row>
    <row r="49" spans="1:10" s="26" customFormat="1" ht="25" customHeight="1">
      <c r="A49" s="64">
        <v>2.9</v>
      </c>
      <c r="B49" s="212" t="s">
        <v>412</v>
      </c>
      <c r="C49" s="213" t="s">
        <v>412</v>
      </c>
      <c r="D49" s="94" t="s">
        <v>176</v>
      </c>
      <c r="E49" s="122" t="s">
        <v>231</v>
      </c>
      <c r="F49" s="117">
        <v>3</v>
      </c>
      <c r="G49" s="197">
        <v>23000</v>
      </c>
      <c r="H49" s="110">
        <f t="shared" ref="H49" si="10">F49*G49</f>
        <v>69000</v>
      </c>
      <c r="I49" s="175"/>
      <c r="J49" s="38"/>
    </row>
    <row r="50" spans="1:10" s="26" customFormat="1" ht="17">
      <c r="A50" s="132">
        <v>2.1</v>
      </c>
      <c r="B50" s="212" t="s">
        <v>413</v>
      </c>
      <c r="C50" s="213" t="s">
        <v>413</v>
      </c>
      <c r="D50" s="94" t="s">
        <v>176</v>
      </c>
      <c r="E50" s="122" t="s">
        <v>231</v>
      </c>
      <c r="F50" s="117">
        <v>3</v>
      </c>
      <c r="G50" s="197">
        <v>23000</v>
      </c>
      <c r="H50" s="110">
        <f t="shared" ref="H50" si="11">F50*G50</f>
        <v>69000</v>
      </c>
      <c r="I50" s="175"/>
      <c r="J50" s="38"/>
    </row>
    <row r="51" spans="1:10" s="26" customFormat="1" ht="25" customHeight="1">
      <c r="A51" s="132">
        <v>2.11</v>
      </c>
      <c r="B51" s="212" t="s">
        <v>414</v>
      </c>
      <c r="C51" s="213" t="s">
        <v>414</v>
      </c>
      <c r="D51" s="94" t="s">
        <v>176</v>
      </c>
      <c r="E51" s="122" t="s">
        <v>231</v>
      </c>
      <c r="F51" s="117">
        <v>3</v>
      </c>
      <c r="G51" s="197">
        <v>23000</v>
      </c>
      <c r="H51" s="110">
        <f t="shared" ref="H51" si="12">F51*G51</f>
        <v>69000</v>
      </c>
      <c r="I51" s="175"/>
      <c r="J51" s="38"/>
    </row>
    <row r="52" spans="1:10" s="26" customFormat="1" ht="17">
      <c r="A52" s="132">
        <v>2.12</v>
      </c>
      <c r="B52" s="212" t="s">
        <v>415</v>
      </c>
      <c r="C52" s="213" t="s">
        <v>415</v>
      </c>
      <c r="D52" s="94" t="s">
        <v>176</v>
      </c>
      <c r="E52" s="122" t="s">
        <v>231</v>
      </c>
      <c r="F52" s="117">
        <v>3</v>
      </c>
      <c r="G52" s="195">
        <v>26000</v>
      </c>
      <c r="H52" s="110">
        <f t="shared" ref="H52" si="13">F52*G52</f>
        <v>78000</v>
      </c>
      <c r="I52" s="175"/>
      <c r="J52" s="38"/>
    </row>
    <row r="53" spans="1:10" ht="44.25" customHeight="1">
      <c r="A53" s="114">
        <v>3</v>
      </c>
      <c r="B53" s="219" t="s">
        <v>403</v>
      </c>
      <c r="C53" s="219"/>
      <c r="D53" s="114"/>
      <c r="E53" s="115"/>
      <c r="F53" s="114"/>
      <c r="G53" s="123"/>
      <c r="H53" s="98">
        <f>SUM(H55:H66)</f>
        <v>2625600</v>
      </c>
      <c r="I53" s="123"/>
      <c r="J53" s="38"/>
    </row>
    <row r="54" spans="1:10" s="26" customFormat="1" ht="16.5" customHeight="1">
      <c r="A54" s="116"/>
      <c r="B54" s="116" t="s">
        <v>363</v>
      </c>
      <c r="C54" s="116"/>
      <c r="D54" s="116"/>
      <c r="E54" s="116"/>
      <c r="F54" s="116"/>
      <c r="G54" s="116"/>
      <c r="H54" s="116"/>
      <c r="I54" s="116"/>
      <c r="J54" s="38"/>
    </row>
    <row r="55" spans="1:10" s="26" customFormat="1" ht="33" customHeight="1">
      <c r="A55" s="64">
        <v>3.1</v>
      </c>
      <c r="B55" s="212" t="s">
        <v>404</v>
      </c>
      <c r="C55" s="213" t="s">
        <v>404</v>
      </c>
      <c r="D55" s="94"/>
      <c r="E55" s="122" t="s">
        <v>370</v>
      </c>
      <c r="F55" s="117">
        <v>1</v>
      </c>
      <c r="G55" s="175">
        <v>218800</v>
      </c>
      <c r="H55" s="110">
        <f t="shared" ref="H55:H66" si="14">F55*G55</f>
        <v>218800</v>
      </c>
      <c r="I55" s="175"/>
      <c r="J55" s="38"/>
    </row>
    <row r="56" spans="1:10" s="26" customFormat="1" ht="17">
      <c r="A56" s="64">
        <v>3.2</v>
      </c>
      <c r="B56" s="212" t="s">
        <v>405</v>
      </c>
      <c r="C56" s="213" t="s">
        <v>405</v>
      </c>
      <c r="D56" s="94"/>
      <c r="E56" s="122" t="s">
        <v>370</v>
      </c>
      <c r="F56" s="117">
        <v>1</v>
      </c>
      <c r="G56" s="175">
        <v>218800</v>
      </c>
      <c r="H56" s="110">
        <f t="shared" si="14"/>
        <v>218800</v>
      </c>
      <c r="I56" s="175"/>
      <c r="J56" s="38"/>
    </row>
    <row r="57" spans="1:10" s="26" customFormat="1" ht="25" customHeight="1">
      <c r="A57" s="64">
        <v>3.3</v>
      </c>
      <c r="B57" s="212" t="s">
        <v>406</v>
      </c>
      <c r="C57" s="213" t="s">
        <v>406</v>
      </c>
      <c r="D57" s="94"/>
      <c r="E57" s="122" t="s">
        <v>370</v>
      </c>
      <c r="F57" s="117">
        <v>1</v>
      </c>
      <c r="G57" s="175">
        <v>218800</v>
      </c>
      <c r="H57" s="110">
        <f t="shared" si="14"/>
        <v>218800</v>
      </c>
      <c r="I57" s="175"/>
      <c r="J57" s="38"/>
    </row>
    <row r="58" spans="1:10" s="26" customFormat="1" ht="25" customHeight="1">
      <c r="A58" s="64">
        <v>3.4</v>
      </c>
      <c r="B58" s="212" t="s">
        <v>407</v>
      </c>
      <c r="C58" s="213" t="s">
        <v>407</v>
      </c>
      <c r="D58" s="94"/>
      <c r="E58" s="122" t="s">
        <v>370</v>
      </c>
      <c r="F58" s="117">
        <v>1</v>
      </c>
      <c r="G58" s="175">
        <v>218800</v>
      </c>
      <c r="H58" s="110">
        <f t="shared" si="14"/>
        <v>218800</v>
      </c>
      <c r="I58" s="175"/>
      <c r="J58" s="38"/>
    </row>
    <row r="59" spans="1:10" s="26" customFormat="1" ht="25" customHeight="1">
      <c r="A59" s="64">
        <v>3.5</v>
      </c>
      <c r="B59" s="212" t="s">
        <v>408</v>
      </c>
      <c r="C59" s="213" t="s">
        <v>408</v>
      </c>
      <c r="D59" s="94"/>
      <c r="E59" s="122" t="s">
        <v>370</v>
      </c>
      <c r="F59" s="117">
        <v>1</v>
      </c>
      <c r="G59" s="175">
        <v>218800</v>
      </c>
      <c r="H59" s="110">
        <f t="shared" si="14"/>
        <v>218800</v>
      </c>
      <c r="I59" s="175"/>
      <c r="J59" s="38"/>
    </row>
    <row r="60" spans="1:10" s="26" customFormat="1" ht="25" customHeight="1">
      <c r="A60" s="64">
        <v>3.6</v>
      </c>
      <c r="B60" s="212" t="s">
        <v>409</v>
      </c>
      <c r="C60" s="213" t="s">
        <v>409</v>
      </c>
      <c r="D60" s="94"/>
      <c r="E60" s="122" t="s">
        <v>370</v>
      </c>
      <c r="F60" s="117">
        <v>1</v>
      </c>
      <c r="G60" s="175">
        <v>218800</v>
      </c>
      <c r="H60" s="110">
        <f t="shared" si="14"/>
        <v>218800</v>
      </c>
      <c r="I60" s="175"/>
      <c r="J60" s="38"/>
    </row>
    <row r="61" spans="1:10" s="26" customFormat="1" ht="25" customHeight="1">
      <c r="A61" s="64">
        <v>3.7</v>
      </c>
      <c r="B61" s="212" t="s">
        <v>410</v>
      </c>
      <c r="C61" s="213" t="s">
        <v>410</v>
      </c>
      <c r="D61" s="94"/>
      <c r="E61" s="122" t="s">
        <v>370</v>
      </c>
      <c r="F61" s="117">
        <v>1</v>
      </c>
      <c r="G61" s="175">
        <v>218800</v>
      </c>
      <c r="H61" s="110">
        <f t="shared" si="14"/>
        <v>218800</v>
      </c>
      <c r="I61" s="175"/>
      <c r="J61" s="38"/>
    </row>
    <row r="62" spans="1:10" s="26" customFormat="1" ht="25" customHeight="1">
      <c r="A62" s="64">
        <v>3.8</v>
      </c>
      <c r="B62" s="212" t="s">
        <v>411</v>
      </c>
      <c r="C62" s="213" t="s">
        <v>411</v>
      </c>
      <c r="D62" s="94"/>
      <c r="E62" s="122" t="s">
        <v>370</v>
      </c>
      <c r="F62" s="117">
        <v>1</v>
      </c>
      <c r="G62" s="175">
        <v>218800</v>
      </c>
      <c r="H62" s="110">
        <f t="shared" si="14"/>
        <v>218800</v>
      </c>
      <c r="I62" s="175"/>
      <c r="J62" s="38"/>
    </row>
    <row r="63" spans="1:10" s="26" customFormat="1" ht="25" customHeight="1">
      <c r="A63" s="64">
        <v>3.9</v>
      </c>
      <c r="B63" s="212" t="s">
        <v>412</v>
      </c>
      <c r="C63" s="213" t="s">
        <v>412</v>
      </c>
      <c r="D63" s="94"/>
      <c r="E63" s="122" t="s">
        <v>370</v>
      </c>
      <c r="F63" s="117">
        <v>1</v>
      </c>
      <c r="G63" s="175">
        <v>218800</v>
      </c>
      <c r="H63" s="110">
        <f t="shared" si="14"/>
        <v>218800</v>
      </c>
      <c r="I63" s="175"/>
      <c r="J63" s="38"/>
    </row>
    <row r="64" spans="1:10" s="26" customFormat="1" ht="25" customHeight="1">
      <c r="A64" s="132">
        <v>3.1</v>
      </c>
      <c r="B64" s="212" t="s">
        <v>413</v>
      </c>
      <c r="C64" s="213" t="s">
        <v>413</v>
      </c>
      <c r="D64" s="94"/>
      <c r="E64" s="122" t="s">
        <v>370</v>
      </c>
      <c r="F64" s="117">
        <v>1</v>
      </c>
      <c r="G64" s="175">
        <v>218800</v>
      </c>
      <c r="H64" s="110">
        <f t="shared" si="14"/>
        <v>218800</v>
      </c>
      <c r="I64" s="175"/>
      <c r="J64" s="38"/>
    </row>
    <row r="65" spans="1:10" s="26" customFormat="1" ht="25" customHeight="1">
      <c r="A65" s="132">
        <v>3.11</v>
      </c>
      <c r="B65" s="212" t="s">
        <v>414</v>
      </c>
      <c r="C65" s="213" t="s">
        <v>414</v>
      </c>
      <c r="D65" s="94"/>
      <c r="E65" s="122" t="s">
        <v>370</v>
      </c>
      <c r="F65" s="117">
        <v>1</v>
      </c>
      <c r="G65" s="175">
        <v>218800</v>
      </c>
      <c r="H65" s="110">
        <f t="shared" si="14"/>
        <v>218800</v>
      </c>
      <c r="I65" s="175"/>
      <c r="J65" s="38"/>
    </row>
    <row r="66" spans="1:10" s="26" customFormat="1" ht="25" customHeight="1">
      <c r="A66" s="132">
        <v>3.12</v>
      </c>
      <c r="B66" s="212" t="s">
        <v>415</v>
      </c>
      <c r="C66" s="213" t="s">
        <v>415</v>
      </c>
      <c r="D66" s="94"/>
      <c r="E66" s="122" t="s">
        <v>370</v>
      </c>
      <c r="F66" s="117">
        <v>1</v>
      </c>
      <c r="G66" s="175">
        <v>218800</v>
      </c>
      <c r="H66" s="110">
        <f t="shared" si="14"/>
        <v>218800</v>
      </c>
      <c r="I66" s="175"/>
      <c r="J66" s="38"/>
    </row>
    <row r="67" spans="1:10" s="34" customFormat="1" ht="25" customHeight="1">
      <c r="A67" s="114">
        <v>4</v>
      </c>
      <c r="B67" s="219" t="s">
        <v>213</v>
      </c>
      <c r="C67" s="219"/>
      <c r="D67" s="115"/>
      <c r="E67" s="115"/>
      <c r="F67" s="115"/>
      <c r="G67" s="123"/>
      <c r="H67" s="98">
        <f>SUM(H68)</f>
        <v>300000</v>
      </c>
      <c r="I67" s="123"/>
    </row>
    <row r="68" spans="1:10" ht="24" customHeight="1">
      <c r="A68" s="95">
        <v>4.0999999999999996</v>
      </c>
      <c r="B68" s="220" t="s">
        <v>217</v>
      </c>
      <c r="C68" s="220"/>
      <c r="D68" s="95"/>
      <c r="E68" s="122" t="s">
        <v>232</v>
      </c>
      <c r="F68" s="95">
        <v>12</v>
      </c>
      <c r="G68" s="175">
        <v>25000</v>
      </c>
      <c r="H68" s="110">
        <f t="shared" ref="H68" si="15">F68*G68</f>
        <v>300000</v>
      </c>
      <c r="I68" s="175"/>
    </row>
    <row r="69" spans="1:10" s="34" customFormat="1" ht="25" customHeight="1">
      <c r="A69" s="114">
        <v>5</v>
      </c>
      <c r="B69" s="219" t="s">
        <v>214</v>
      </c>
      <c r="C69" s="219"/>
      <c r="D69" s="115"/>
      <c r="E69" s="115"/>
      <c r="F69" s="115"/>
      <c r="G69" s="123"/>
      <c r="H69" s="98">
        <f>SUM(H70:H71)</f>
        <v>660000</v>
      </c>
      <c r="I69" s="123"/>
    </row>
    <row r="70" spans="1:10" ht="17">
      <c r="A70" s="95">
        <v>5.0999999999999996</v>
      </c>
      <c r="B70" s="220" t="s">
        <v>296</v>
      </c>
      <c r="C70" s="220"/>
      <c r="D70" s="95"/>
      <c r="E70" s="122" t="s">
        <v>232</v>
      </c>
      <c r="F70" s="95">
        <v>12</v>
      </c>
      <c r="G70" s="189">
        <v>50000</v>
      </c>
      <c r="H70" s="110">
        <f t="shared" ref="H70:H71" si="16">F70*G70</f>
        <v>600000</v>
      </c>
      <c r="I70" s="189" t="s">
        <v>664</v>
      </c>
    </row>
    <row r="71" spans="1:10" ht="17">
      <c r="A71" s="95">
        <v>5.2</v>
      </c>
      <c r="B71" s="220" t="s">
        <v>183</v>
      </c>
      <c r="C71" s="220"/>
      <c r="D71" s="95"/>
      <c r="E71" s="122" t="s">
        <v>232</v>
      </c>
      <c r="F71" s="95">
        <v>12</v>
      </c>
      <c r="G71" s="189">
        <v>5000</v>
      </c>
      <c r="H71" s="110">
        <f t="shared" si="16"/>
        <v>60000</v>
      </c>
      <c r="I71" s="189" t="s">
        <v>664</v>
      </c>
    </row>
    <row r="72" spans="1:10" s="34" customFormat="1" ht="25" customHeight="1">
      <c r="A72" s="114">
        <v>6</v>
      </c>
      <c r="B72" s="219" t="s">
        <v>601</v>
      </c>
      <c r="C72" s="219"/>
      <c r="D72" s="115"/>
      <c r="E72" s="115"/>
      <c r="F72" s="115"/>
      <c r="G72" s="123"/>
      <c r="H72" s="98">
        <f>SUM(H73:H80)</f>
        <v>68000</v>
      </c>
      <c r="I72" s="182"/>
    </row>
    <row r="73" spans="1:10" ht="17">
      <c r="A73" s="134">
        <v>6.1</v>
      </c>
      <c r="B73" s="183" t="s">
        <v>602</v>
      </c>
      <c r="C73" s="183"/>
      <c r="D73" s="183"/>
      <c r="E73" s="134"/>
      <c r="F73" s="134"/>
      <c r="G73" s="134"/>
      <c r="H73" s="183"/>
      <c r="I73" s="134"/>
    </row>
    <row r="74" spans="1:10" ht="17">
      <c r="A74" s="64" t="s">
        <v>603</v>
      </c>
      <c r="B74" s="212" t="s">
        <v>604</v>
      </c>
      <c r="C74" s="213"/>
      <c r="D74" s="94" t="s">
        <v>605</v>
      </c>
      <c r="E74" s="122" t="s">
        <v>262</v>
      </c>
      <c r="F74" s="117">
        <v>1</v>
      </c>
      <c r="G74" s="194">
        <v>40000</v>
      </c>
      <c r="H74" s="110">
        <f t="shared" ref="H74:H76" si="17">F74*G74</f>
        <v>40000</v>
      </c>
      <c r="I74" s="175"/>
    </row>
    <row r="75" spans="1:10" ht="17">
      <c r="A75" s="134">
        <v>6.2</v>
      </c>
      <c r="B75" s="183" t="s">
        <v>606</v>
      </c>
      <c r="C75" s="183"/>
      <c r="D75" s="183"/>
      <c r="E75" s="134"/>
      <c r="F75" s="134"/>
      <c r="G75" s="134"/>
      <c r="H75" s="183"/>
      <c r="I75" s="134"/>
    </row>
    <row r="76" spans="1:10" ht="17">
      <c r="A76" s="64" t="s">
        <v>607</v>
      </c>
      <c r="B76" s="212" t="s">
        <v>608</v>
      </c>
      <c r="C76" s="213"/>
      <c r="D76" s="94" t="s">
        <v>609</v>
      </c>
      <c r="E76" s="122" t="s">
        <v>245</v>
      </c>
      <c r="F76" s="117">
        <v>1</v>
      </c>
      <c r="G76" s="194">
        <v>18000</v>
      </c>
      <c r="H76" s="110">
        <f t="shared" si="17"/>
        <v>18000</v>
      </c>
      <c r="I76" s="175"/>
    </row>
    <row r="77" spans="1:10" ht="17">
      <c r="A77" s="134">
        <v>6.3</v>
      </c>
      <c r="B77" s="183" t="s">
        <v>610</v>
      </c>
      <c r="C77" s="183"/>
      <c r="D77" s="183"/>
      <c r="E77" s="134"/>
      <c r="F77" s="134"/>
      <c r="G77" s="134"/>
      <c r="H77" s="183"/>
      <c r="I77" s="134"/>
    </row>
    <row r="78" spans="1:10" ht="17">
      <c r="A78" s="64" t="s">
        <v>611</v>
      </c>
      <c r="B78" s="212" t="s">
        <v>604</v>
      </c>
      <c r="C78" s="213"/>
      <c r="D78" s="94" t="s">
        <v>612</v>
      </c>
      <c r="E78" s="122" t="s">
        <v>613</v>
      </c>
      <c r="F78" s="117">
        <v>1</v>
      </c>
      <c r="G78" s="194">
        <v>10000</v>
      </c>
      <c r="H78" s="110">
        <f t="shared" ref="H78" si="18">F78*G78</f>
        <v>10000</v>
      </c>
      <c r="I78" s="175"/>
    </row>
    <row r="79" spans="1:10" ht="17">
      <c r="A79" s="134">
        <v>6.4</v>
      </c>
      <c r="B79" s="183" t="s">
        <v>614</v>
      </c>
      <c r="C79" s="183"/>
      <c r="D79" s="183"/>
      <c r="E79" s="134"/>
      <c r="F79" s="134"/>
      <c r="G79" s="134"/>
      <c r="H79" s="183"/>
      <c r="I79" s="134"/>
    </row>
    <row r="80" spans="1:10" ht="17">
      <c r="A80" s="64" t="s">
        <v>615</v>
      </c>
      <c r="B80" s="212" t="s">
        <v>604</v>
      </c>
      <c r="C80" s="213"/>
      <c r="D80" s="94" t="s">
        <v>616</v>
      </c>
      <c r="E80" s="122" t="s">
        <v>262</v>
      </c>
      <c r="F80" s="117">
        <v>1</v>
      </c>
      <c r="G80" s="175"/>
      <c r="H80" s="110">
        <f t="shared" ref="H80" si="19">F80*G80</f>
        <v>0</v>
      </c>
      <c r="I80" s="175"/>
    </row>
    <row r="81" spans="1:9" ht="30" customHeight="1">
      <c r="A81" s="118">
        <v>1</v>
      </c>
      <c r="B81" s="214" t="s">
        <v>456</v>
      </c>
      <c r="C81" s="214"/>
      <c r="D81" s="214"/>
      <c r="E81" s="214"/>
      <c r="F81" s="214"/>
      <c r="G81" s="214"/>
      <c r="H81" s="120">
        <f>H3</f>
        <v>2044200</v>
      </c>
      <c r="I81" s="119"/>
    </row>
    <row r="82" spans="1:9" ht="30" customHeight="1">
      <c r="A82" s="118">
        <v>2</v>
      </c>
      <c r="B82" s="217" t="s">
        <v>233</v>
      </c>
      <c r="C82" s="217"/>
      <c r="D82" s="217"/>
      <c r="E82" s="217"/>
      <c r="F82" s="217"/>
      <c r="G82" s="217"/>
      <c r="H82" s="120">
        <f>H39</f>
        <v>876000</v>
      </c>
      <c r="I82" s="119"/>
    </row>
    <row r="83" spans="1:9" ht="30" customHeight="1">
      <c r="A83" s="118">
        <v>3</v>
      </c>
      <c r="B83" s="217" t="s">
        <v>234</v>
      </c>
      <c r="C83" s="217"/>
      <c r="D83" s="217"/>
      <c r="E83" s="217"/>
      <c r="F83" s="217"/>
      <c r="G83" s="217"/>
      <c r="H83" s="120">
        <f>H53</f>
        <v>2625600</v>
      </c>
      <c r="I83" s="119"/>
    </row>
    <row r="84" spans="1:9" ht="30" customHeight="1">
      <c r="A84" s="118">
        <v>4</v>
      </c>
      <c r="B84" s="214" t="s">
        <v>235</v>
      </c>
      <c r="C84" s="214"/>
      <c r="D84" s="214"/>
      <c r="E84" s="214"/>
      <c r="F84" s="214"/>
      <c r="G84" s="214"/>
      <c r="H84" s="120">
        <f>H67</f>
        <v>300000</v>
      </c>
      <c r="I84" s="119"/>
    </row>
    <row r="85" spans="1:9" ht="30" customHeight="1">
      <c r="A85" s="118">
        <v>5</v>
      </c>
      <c r="B85" s="214" t="s">
        <v>236</v>
      </c>
      <c r="C85" s="214"/>
      <c r="D85" s="214"/>
      <c r="E85" s="214"/>
      <c r="F85" s="214"/>
      <c r="G85" s="214"/>
      <c r="H85" s="120">
        <f>H69</f>
        <v>660000</v>
      </c>
      <c r="I85" s="119"/>
    </row>
    <row r="86" spans="1:9" ht="30" customHeight="1">
      <c r="A86" s="118">
        <v>6</v>
      </c>
      <c r="B86" s="214" t="s">
        <v>601</v>
      </c>
      <c r="C86" s="214"/>
      <c r="D86" s="214"/>
      <c r="E86" s="214"/>
      <c r="F86" s="214"/>
      <c r="G86" s="214"/>
      <c r="H86" s="120">
        <f>H72</f>
        <v>68000</v>
      </c>
      <c r="I86" s="119"/>
    </row>
    <row r="87" spans="1:9" ht="30" customHeight="1">
      <c r="A87" s="217" t="s">
        <v>468</v>
      </c>
      <c r="B87" s="217"/>
      <c r="C87" s="217"/>
      <c r="D87" s="217"/>
      <c r="E87" s="217"/>
      <c r="F87" s="217"/>
      <c r="G87" s="217"/>
      <c r="H87" s="120">
        <f>SUM(H81:H86)</f>
        <v>6573800</v>
      </c>
      <c r="I87" s="119"/>
    </row>
    <row r="88" spans="1:9">
      <c r="I88" s="1"/>
    </row>
  </sheetData>
  <sheetProtection algorithmName="SHA-512" hashValue="UYx4Am3a9aafxtutYFJtkkuhA/GSS2OxASFLTJ05I3KANIyjfxL1YxZwtnJHN1G5+jw04bbUIBpkct+OtJFoFw==" saltValue="Ja5Hn6stzHGub8sePwgrWg==" spinCount="100000" sheet="1" objects="1" scenarios="1"/>
  <mergeCells count="81">
    <mergeCell ref="B29:C29"/>
    <mergeCell ref="B53:C53"/>
    <mergeCell ref="B67:C67"/>
    <mergeCell ref="B68:C68"/>
    <mergeCell ref="B30:C30"/>
    <mergeCell ref="B35:C35"/>
    <mergeCell ref="B36:C36"/>
    <mergeCell ref="B39:C39"/>
    <mergeCell ref="B31:C31"/>
    <mergeCell ref="B32:C32"/>
    <mergeCell ref="B33:C33"/>
    <mergeCell ref="B34:C34"/>
    <mergeCell ref="B44:C44"/>
    <mergeCell ref="B45:C45"/>
    <mergeCell ref="B41:C41"/>
    <mergeCell ref="B42:C42"/>
    <mergeCell ref="B15:C15"/>
    <mergeCell ref="B25:C25"/>
    <mergeCell ref="B26:C26"/>
    <mergeCell ref="B27:C27"/>
    <mergeCell ref="A1:H1"/>
    <mergeCell ref="B2:C2"/>
    <mergeCell ref="B3:C3"/>
    <mergeCell ref="B4:C4"/>
    <mergeCell ref="B5:C5"/>
    <mergeCell ref="B16:C16"/>
    <mergeCell ref="B17:C17"/>
    <mergeCell ref="B18:C18"/>
    <mergeCell ref="B20:C20"/>
    <mergeCell ref="B24:C24"/>
    <mergeCell ref="B19:C19"/>
    <mergeCell ref="B6:C6"/>
    <mergeCell ref="B7:C7"/>
    <mergeCell ref="B8:C8"/>
    <mergeCell ref="B9:C9"/>
    <mergeCell ref="B10:C10"/>
    <mergeCell ref="B85:G85"/>
    <mergeCell ref="B66:C66"/>
    <mergeCell ref="B58:C58"/>
    <mergeCell ref="B59:C59"/>
    <mergeCell ref="B60:C60"/>
    <mergeCell ref="B61:C61"/>
    <mergeCell ref="B62:C62"/>
    <mergeCell ref="B63:C63"/>
    <mergeCell ref="B64:C64"/>
    <mergeCell ref="B65:C65"/>
    <mergeCell ref="B72:C72"/>
    <mergeCell ref="B74:C74"/>
    <mergeCell ref="A87:G87"/>
    <mergeCell ref="B11:C11"/>
    <mergeCell ref="B12:C12"/>
    <mergeCell ref="B69:C69"/>
    <mergeCell ref="B70:C70"/>
    <mergeCell ref="B71:C71"/>
    <mergeCell ref="B81:G81"/>
    <mergeCell ref="B82:G82"/>
    <mergeCell ref="B83:G83"/>
    <mergeCell ref="B13:C13"/>
    <mergeCell ref="B14:C14"/>
    <mergeCell ref="B21:C21"/>
    <mergeCell ref="B22:C22"/>
    <mergeCell ref="B23:C23"/>
    <mergeCell ref="B28:C28"/>
    <mergeCell ref="B84:G84"/>
    <mergeCell ref="B37:C37"/>
    <mergeCell ref="B38:C38"/>
    <mergeCell ref="B51:C51"/>
    <mergeCell ref="B52:C52"/>
    <mergeCell ref="B55:C55"/>
    <mergeCell ref="B46:C46"/>
    <mergeCell ref="B47:C47"/>
    <mergeCell ref="B48:C48"/>
    <mergeCell ref="B49:C49"/>
    <mergeCell ref="B50:C50"/>
    <mergeCell ref="B43:C43"/>
    <mergeCell ref="B76:C76"/>
    <mergeCell ref="B78:C78"/>
    <mergeCell ref="B80:C80"/>
    <mergeCell ref="B86:G86"/>
    <mergeCell ref="B56:C56"/>
    <mergeCell ref="B57:C57"/>
  </mergeCells>
  <phoneticPr fontId="5" type="noConversion"/>
  <conditionalFormatting sqref="F11:F14 I3:I5 F20:F36 F16:F18">
    <cfRule type="cellIs" dxfId="61" priority="6" stopIfTrue="1" operator="lessThan">
      <formula>0</formula>
    </cfRule>
  </conditionalFormatting>
  <conditionalFormatting sqref="F19">
    <cfRule type="cellIs" dxfId="60" priority="5" stopIfTrue="1" operator="lessThan">
      <formula>0</formula>
    </cfRule>
  </conditionalFormatting>
  <conditionalFormatting sqref="F15">
    <cfRule type="cellIs" dxfId="59" priority="4" stopIfTrue="1" operator="lessThan">
      <formula>0</formula>
    </cfRule>
  </conditionalFormatting>
  <conditionalFormatting sqref="F37">
    <cfRule type="cellIs" dxfId="58" priority="2" stopIfTrue="1" operator="lessThan">
      <formula>0</formula>
    </cfRule>
  </conditionalFormatting>
  <conditionalFormatting sqref="F38">
    <cfRule type="cellIs" dxfId="57" priority="1" stopIfTrue="1" operator="lessThan">
      <formula>0</formula>
    </cfRule>
  </conditionalFormatting>
  <printOptions horizontalCentered="1"/>
  <pageMargins left="0.62992125984251968" right="0.62992125984251968" top="0.59055118110236227" bottom="0.59055118110236227" header="0" footer="0"/>
  <pageSetup paperSize="9" scale="31" fitToHeight="4" orientation="portrait" r:id="rId1"/>
  <headerFooter>
    <oddFooter>&amp;C&amp;"Arial,Regular"&amp;10&amp;F&amp;R&amp;"Arial,Regular"&amp;10Page &amp;P/&amp;N</oddFooter>
  </headerFooter>
  <ignoredErrors>
    <ignoredError sqref="H6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7</vt:i4>
      </vt:variant>
    </vt:vector>
  </HeadingPairs>
  <TitlesOfParts>
    <vt:vector size="19" baseType="lpstr">
      <vt:lpstr>汇总表</vt:lpstr>
      <vt:lpstr>Level C400 北线4套维修改造</vt:lpstr>
      <vt:lpstr>Level D300 北线4套维修改造 </vt:lpstr>
      <vt:lpstr>Level C200 北线新增</vt:lpstr>
      <vt:lpstr>Level C400 南线4套维修改造</vt:lpstr>
      <vt:lpstr>Level D300 南线4套维修改造 </vt:lpstr>
      <vt:lpstr>Level C200 南线新增</vt:lpstr>
      <vt:lpstr>Level D100 南线新增</vt:lpstr>
      <vt:lpstr>Level_C400 北线12站搭建</vt:lpstr>
      <vt:lpstr>Level_C400 南线16站搭建</vt:lpstr>
      <vt:lpstr>Level_D300 北线17站搭建</vt:lpstr>
      <vt:lpstr>Level_D300 南线17站搭建</vt:lpstr>
      <vt:lpstr>'Level C400 北线4套维修改造'!Print_Area</vt:lpstr>
      <vt:lpstr>'Level D300 北线4套维修改造 '!Print_Area</vt:lpstr>
      <vt:lpstr>'Level_C400 北线12站搭建'!Print_Area</vt:lpstr>
      <vt:lpstr>'Level_C400 南线16站搭建'!Print_Area</vt:lpstr>
      <vt:lpstr>汇总表!Print_Area</vt:lpstr>
      <vt:lpstr>'Level_C400 北线12站搭建'!Print_Titles</vt:lpstr>
      <vt:lpstr>'Level_D300 北线17站搭建'!Print_Titles</vt:lpstr>
    </vt:vector>
  </TitlesOfParts>
  <Company>acrosschina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volvo 2010 BJ A show</dc:title>
  <dc:creator>Henry Zhang</dc:creator>
  <cp:lastModifiedBy>Microsoft Office User</cp:lastModifiedBy>
  <cp:lastPrinted>2020-04-21T07:53:32Z</cp:lastPrinted>
  <dcterms:created xsi:type="dcterms:W3CDTF">1996-12-17T01:32:42Z</dcterms:created>
  <dcterms:modified xsi:type="dcterms:W3CDTF">2021-03-17T04:00:16Z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7fea2623-af8f-4fb8-b1cf-b63cc8e496aa_Enabled">
    <vt:lpwstr>True</vt:lpwstr>
  </property>
  <property fmtid="{D5CDD505-2E9C-101B-9397-08002B2CF9AE}" pid="4" name="MSIP_Label_7fea2623-af8f-4fb8-b1cf-b63cc8e496aa_SiteId">
    <vt:lpwstr>81fa766e-a349-4867-8bf4-ab35e250a08f</vt:lpwstr>
  </property>
  <property fmtid="{D5CDD505-2E9C-101B-9397-08002B2CF9AE}" pid="5" name="MSIP_Label_7fea2623-af8f-4fb8-b1cf-b63cc8e496aa_Ref">
    <vt:lpwstr>https://api.informationprotection.azure.com/api/81fa766e-a349-4867-8bf4-ab35e250a08f</vt:lpwstr>
  </property>
  <property fmtid="{D5CDD505-2E9C-101B-9397-08002B2CF9AE}" pid="6" name="MSIP_Label_7fea2623-af8f-4fb8-b1cf-b63cc8e496aa_SetDate">
    <vt:lpwstr>2018-02-24T10:03:49.5962744+08:00</vt:lpwstr>
  </property>
  <property fmtid="{D5CDD505-2E9C-101B-9397-08002B2CF9AE}" pid="7" name="MSIP_Label_7fea2623-af8f-4fb8-b1cf-b63cc8e496aa_Name">
    <vt:lpwstr>Proprietary</vt:lpwstr>
  </property>
  <property fmtid="{D5CDD505-2E9C-101B-9397-08002B2CF9AE}" pid="8" name="MSIP_Label_7fea2623-af8f-4fb8-b1cf-b63cc8e496aa_Extended_MSFT_Method">
    <vt:lpwstr>Automatic</vt:lpwstr>
  </property>
  <property fmtid="{D5CDD505-2E9C-101B-9397-08002B2CF9AE}" pid="9" name="Sensitivity">
    <vt:lpwstr>Proprietary</vt:lpwstr>
  </property>
</Properties>
</file>