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showInkAnnotation="0"/>
  <mc:AlternateContent xmlns:mc="http://schemas.openxmlformats.org/markup-compatibility/2006">
    <mc:Choice Requires="x15">
      <x15ac:absPath xmlns:x15ac="http://schemas.microsoft.com/office/spreadsheetml/2010/11/ac" url="/Users/zhangchen/Desktop/"/>
    </mc:Choice>
  </mc:AlternateContent>
  <xr:revisionPtr revIDLastSave="0" documentId="13_ncr:8001_{A29EFFE5-DD57-5F43-A421-E1CF3DEF9B0E}" xr6:coauthVersionLast="45" xr6:coauthVersionMax="45" xr10:uidLastSave="{00000000-0000-0000-0000-000000000000}"/>
  <bookViews>
    <workbookView xWindow="0" yWindow="460" windowWidth="28780" windowHeight="16600" xr2:uid="{00000000-000D-0000-FFFF-FFFF00000000}"/>
  </bookViews>
  <sheets>
    <sheet name="参考明细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6" i="16" l="1"/>
  <c r="G73" i="16" l="1"/>
  <c r="G72" i="16"/>
  <c r="G71" i="16"/>
  <c r="G70" i="16"/>
  <c r="G69" i="16"/>
  <c r="G68" i="16"/>
  <c r="G67" i="16"/>
  <c r="G66" i="16"/>
  <c r="G64" i="16"/>
  <c r="G63" i="16"/>
  <c r="G62" i="16"/>
  <c r="G74" i="16" s="1"/>
  <c r="C23" i="16" s="1"/>
  <c r="G59" i="16"/>
  <c r="G58" i="16"/>
  <c r="G54" i="16"/>
  <c r="G55" i="16" s="1"/>
  <c r="C21" i="16" s="1"/>
  <c r="G50" i="16"/>
  <c r="G49" i="16"/>
  <c r="G48" i="16"/>
  <c r="G47" i="16"/>
  <c r="G46" i="16"/>
  <c r="G45" i="16"/>
  <c r="G44" i="16"/>
  <c r="G43" i="16"/>
  <c r="G51" i="16" s="1"/>
  <c r="C20" i="16" s="1"/>
  <c r="G42" i="16"/>
  <c r="G39" i="16"/>
  <c r="G38" i="16"/>
  <c r="G37" i="16"/>
  <c r="G36" i="16"/>
  <c r="G35" i="16"/>
  <c r="G34" i="16"/>
  <c r="G33" i="16"/>
  <c r="G32" i="16"/>
  <c r="A23" i="16"/>
  <c r="C22" i="16"/>
  <c r="A22" i="16"/>
  <c r="A21" i="16"/>
  <c r="A20" i="16"/>
  <c r="C19" i="16"/>
  <c r="A19" i="16"/>
  <c r="C25" i="16" l="1"/>
  <c r="C24" i="16"/>
  <c r="C27" i="16" l="1"/>
  <c r="C26" i="16"/>
</calcChain>
</file>

<file path=xl/sharedStrings.xml><?xml version="1.0" encoding="utf-8"?>
<sst xmlns="http://schemas.openxmlformats.org/spreadsheetml/2006/main" count="136" uniqueCount="103">
  <si>
    <t>序号</t>
  </si>
  <si>
    <t>备注</t>
  </si>
  <si>
    <t xml:space="preserve">北京博源意嘉市场咨询有限公司 </t>
    <phoneticPr fontId="7" type="noConversion"/>
  </si>
  <si>
    <t xml:space="preserve"> Quotation</t>
    <phoneticPr fontId="7" type="noConversion"/>
  </si>
  <si>
    <t>Client</t>
    <phoneticPr fontId="7" type="noConversion"/>
  </si>
  <si>
    <t>Company Name</t>
    <phoneticPr fontId="7" type="noConversion"/>
  </si>
  <si>
    <t>Shell Retail</t>
    <phoneticPr fontId="7" type="noConversion"/>
  </si>
  <si>
    <t xml:space="preserve">Project Name: </t>
    <phoneticPr fontId="7" type="noConversion"/>
  </si>
  <si>
    <t>壳牌 V-Power 运动赛车系列促销活动</t>
    <phoneticPr fontId="7" type="noConversion"/>
  </si>
  <si>
    <t xml:space="preserve">Date &amp; Locations: </t>
    <phoneticPr fontId="7" type="noConversion"/>
  </si>
  <si>
    <t>EventPlus</t>
    <phoneticPr fontId="7" type="noConversion"/>
  </si>
  <si>
    <t xml:space="preserve">Contact: </t>
    <phoneticPr fontId="7" type="noConversion"/>
  </si>
  <si>
    <t>Rene Hou</t>
    <phoneticPr fontId="7" type="noConversion"/>
  </si>
  <si>
    <t>Telephone:</t>
    <phoneticPr fontId="7" type="noConversion"/>
  </si>
  <si>
    <t>Email:</t>
    <phoneticPr fontId="7" type="noConversion"/>
  </si>
  <si>
    <t>renehou@eventplus.cn</t>
    <phoneticPr fontId="7" type="noConversion"/>
  </si>
  <si>
    <t>General Notes</t>
    <phoneticPr fontId="7" type="noConversion"/>
  </si>
  <si>
    <t xml:space="preserve">Version:  </t>
    <phoneticPr fontId="7" type="noConversion"/>
  </si>
  <si>
    <t xml:space="preserve">Update Date : </t>
    <phoneticPr fontId="7" type="noConversion"/>
  </si>
  <si>
    <t>Validity Date:</t>
    <phoneticPr fontId="7" type="noConversion"/>
  </si>
  <si>
    <t>Currency:</t>
    <phoneticPr fontId="7" type="noConversion"/>
  </si>
  <si>
    <t xml:space="preserve">RMB </t>
    <phoneticPr fontId="7" type="noConversion"/>
  </si>
  <si>
    <t>Summary</t>
    <phoneticPr fontId="10" type="noConversion"/>
  </si>
  <si>
    <t>Items</t>
  </si>
  <si>
    <t>Amount</t>
  </si>
  <si>
    <t xml:space="preserve">Remarks </t>
    <phoneticPr fontId="7" type="noConversion"/>
  </si>
  <si>
    <t>Sub-total</t>
    <phoneticPr fontId="7" type="noConversion"/>
  </si>
  <si>
    <t>Service  Charge（10%）</t>
    <phoneticPr fontId="7" type="noConversion"/>
  </si>
  <si>
    <t>不含Part1：项目服务</t>
    <phoneticPr fontId="7" type="noConversion"/>
  </si>
  <si>
    <t>Tax（6%）</t>
    <phoneticPr fontId="7" type="noConversion"/>
  </si>
  <si>
    <t>Grand Total</t>
    <phoneticPr fontId="7" type="noConversion"/>
  </si>
  <si>
    <t>Part1：项目服务</t>
    <phoneticPr fontId="7" type="noConversion"/>
  </si>
  <si>
    <t>项目</t>
  </si>
  <si>
    <t>说明</t>
  </si>
  <si>
    <t>单价</t>
    <phoneticPr fontId="7" type="noConversion"/>
  </si>
  <si>
    <t>人数</t>
    <phoneticPr fontId="7" type="noConversion"/>
  </si>
  <si>
    <t>工时</t>
    <phoneticPr fontId="7" type="noConversion"/>
  </si>
  <si>
    <t>单元费用</t>
  </si>
  <si>
    <t>客户总监</t>
    <phoneticPr fontId="7" type="noConversion"/>
  </si>
  <si>
    <t>项目总体把控、质量把控、香港等第三方对接</t>
    <phoneticPr fontId="7" type="noConversion"/>
  </si>
  <si>
    <t>9月～11月，沟通约24天，每日1小时</t>
    <phoneticPr fontId="7" type="noConversion"/>
  </si>
  <si>
    <t>项目经理</t>
    <phoneticPr fontId="7" type="noConversion"/>
  </si>
  <si>
    <t>了解需求，需求分析及产品解决方案，全程对接需求，把控进度项目执行过程中对流程进度及项目风险的把控</t>
    <phoneticPr fontId="7" type="noConversion"/>
  </si>
  <si>
    <t>10月至11月，沟通约37天，每日内外部沟通4小时</t>
    <phoneticPr fontId="7" type="noConversion"/>
  </si>
  <si>
    <t>微信小程序认证，了解需求，并全程对接需求，认证申请</t>
    <phoneticPr fontId="7" type="noConversion"/>
  </si>
  <si>
    <t>高级设计师（平面）</t>
    <phoneticPr fontId="7" type="noConversion"/>
  </si>
  <si>
    <t>主KV（1张全家福，7张单款车）</t>
    <phoneticPr fontId="7" type="noConversion"/>
  </si>
  <si>
    <t>共计82张</t>
    <phoneticPr fontId="7" type="noConversion"/>
  </si>
  <si>
    <t>店端物料1套（吊旗8张、展架8张、易拉宝8张、桌面立牌8张）、小车产品海报x7、双十二促销海报1套（主视觉1张）、双旦促销海报x1套（主视觉8张、展架8张、易拉宝8张、桌面立牌8张）、全家福礼品盒1、运动赛车微信长图1张</t>
    <phoneticPr fontId="7" type="noConversion"/>
  </si>
  <si>
    <t>设计师</t>
    <phoneticPr fontId="7" type="noConversion"/>
  </si>
  <si>
    <t>微信小程序认证ICON设计（3稿）</t>
    <phoneticPr fontId="7" type="noConversion"/>
  </si>
  <si>
    <t>文案专员</t>
    <phoneticPr fontId="7" type="noConversion"/>
  </si>
  <si>
    <t>7款小车历史素材、物料涉及文案</t>
    <phoneticPr fontId="7" type="noConversion"/>
  </si>
  <si>
    <t>合计</t>
    <phoneticPr fontId="7" type="noConversion"/>
  </si>
  <si>
    <t>Part2：营销工具</t>
    <phoneticPr fontId="7" type="noConversion"/>
  </si>
  <si>
    <t>数量</t>
    <phoneticPr fontId="7" type="noConversion"/>
  </si>
  <si>
    <t>天数/次数</t>
    <phoneticPr fontId="7" type="noConversion"/>
  </si>
  <si>
    <t>线上抽盲盒H5</t>
    <phoneticPr fontId="7" type="noConversion"/>
  </si>
  <si>
    <t>页面UI设计</t>
    <phoneticPr fontId="7" type="noConversion"/>
  </si>
  <si>
    <t>H5文案素材整理</t>
    <phoneticPr fontId="7" type="noConversion"/>
  </si>
  <si>
    <t>小时</t>
    <phoneticPr fontId="7" type="noConversion"/>
  </si>
  <si>
    <t>前端页面样式、动画等制作</t>
    <phoneticPr fontId="7" type="noConversion"/>
  </si>
  <si>
    <t>盲盒功能模块开发（功能开发，盲盒建模等）</t>
    <phoneticPr fontId="7" type="noConversion"/>
  </si>
  <si>
    <t>页面适配</t>
    <phoneticPr fontId="7" type="noConversion"/>
  </si>
  <si>
    <t>服务器</t>
    <phoneticPr fontId="7" type="noConversion"/>
  </si>
  <si>
    <t>半年使用权</t>
    <phoneticPr fontId="7" type="noConversion"/>
  </si>
  <si>
    <t>微信表情包</t>
    <phoneticPr fontId="7" type="noConversion"/>
  </si>
  <si>
    <t>小油滴结合小车的微信表情包</t>
    <phoneticPr fontId="7" type="noConversion"/>
  </si>
  <si>
    <t>2套（双旦一套、春节一套，一套16个）</t>
    <phoneticPr fontId="7" type="noConversion"/>
  </si>
  <si>
    <t>礼品盒</t>
    <phoneticPr fontId="7" type="noConversion"/>
  </si>
  <si>
    <t>7款小车全家福定制礼品盒（打样）</t>
    <phoneticPr fontId="7" type="noConversion"/>
  </si>
  <si>
    <t>7款小车全家福定制礼品盒（制作）</t>
    <phoneticPr fontId="7" type="noConversion"/>
  </si>
  <si>
    <t>小计</t>
    <phoneticPr fontId="7" type="noConversion"/>
  </si>
  <si>
    <t>Part3：传播视频</t>
    <phoneticPr fontId="7" type="noConversion"/>
  </si>
  <si>
    <t>支数</t>
    <phoneticPr fontId="7" type="noConversion"/>
  </si>
  <si>
    <t>视频剪辑</t>
    <phoneticPr fontId="7" type="noConversion"/>
  </si>
  <si>
    <t>延展期收集的素材进行剪辑</t>
    <phoneticPr fontId="7" type="noConversion"/>
  </si>
  <si>
    <t>Part4：小程序认证</t>
    <phoneticPr fontId="7" type="noConversion"/>
  </si>
  <si>
    <t>帐号使用</t>
    <phoneticPr fontId="7" type="noConversion"/>
  </si>
  <si>
    <t>微信帐号小程序申请认证</t>
    <phoneticPr fontId="7" type="noConversion"/>
  </si>
  <si>
    <t>企业小程序数量占用，从项目开始至结束一年为准</t>
    <phoneticPr fontId="7" type="noConversion"/>
  </si>
  <si>
    <t>Part5：线下盲盒活动</t>
    <phoneticPr fontId="7" type="noConversion"/>
  </si>
  <si>
    <t>场地</t>
    <phoneticPr fontId="7" type="noConversion"/>
  </si>
  <si>
    <t>壳牌提供</t>
    <phoneticPr fontId="7" type="noConversion"/>
  </si>
  <si>
    <t>搭建制作</t>
    <phoneticPr fontId="7" type="noConversion"/>
  </si>
  <si>
    <t>盲盒</t>
    <phoneticPr fontId="7" type="noConversion"/>
  </si>
  <si>
    <t>人工：安装及撤场 布展2人 撤场2人</t>
    <phoneticPr fontId="7" type="noConversion"/>
  </si>
  <si>
    <t>人工餐费交通</t>
    <phoneticPr fontId="7" type="noConversion"/>
  </si>
  <si>
    <t>人员</t>
    <phoneticPr fontId="7" type="noConversion"/>
  </si>
  <si>
    <t>主持人</t>
    <phoneticPr fontId="7" type="noConversion"/>
  </si>
  <si>
    <t>一天4场，路演级别，中文主持</t>
    <phoneticPr fontId="7" type="noConversion"/>
  </si>
  <si>
    <t>摄影师</t>
    <phoneticPr fontId="7" type="noConversion"/>
  </si>
  <si>
    <t>摄像师</t>
    <phoneticPr fontId="7" type="noConversion"/>
  </si>
  <si>
    <t>V5</t>
    <phoneticPr fontId="7" type="noConversion"/>
  </si>
  <si>
    <t>不含邮寄快递</t>
    <phoneticPr fontId="7" type="noConversion"/>
  </si>
  <si>
    <t>利用现有素材剪辑、不含版权音乐、配音、字体等。JV征集1支、线下盲盒活动1支</t>
    <phoneticPr fontId="7" type="noConversion"/>
  </si>
  <si>
    <t>盲盒抽奖装置占地面积约：2.2m*0.6m；高度2.1m</t>
    <phoneticPr fontId="7" type="noConversion"/>
  </si>
  <si>
    <t>赛道：3m*2m</t>
    <phoneticPr fontId="7" type="noConversion"/>
  </si>
  <si>
    <t>赛道底座</t>
    <phoneticPr fontId="7" type="noConversion"/>
  </si>
  <si>
    <t>壳牌提供桌子</t>
    <phoneticPr fontId="7" type="noConversion"/>
  </si>
  <si>
    <t>盲盒内礼品壳牌提供</t>
    <phoneticPr fontId="7" type="noConversion"/>
  </si>
  <si>
    <t>运输费</t>
    <phoneticPr fontId="7" type="noConversion"/>
  </si>
  <si>
    <t>群演嘉宾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</si>
</sst>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.00_ ;_ * \-#,##0.00_ ;_ * &quot;-&quot;??_ ;_ @_ "/>
    <numFmt numFmtId="180" formatCode="\¥#,##0;\¥\-#,##0"/>
    <numFmt numFmtId="181" formatCode="&quot;¥&quot;\ #,##0.0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 Narrow"/>
      <family val="2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2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微软雅黑"/>
      <family val="2"/>
      <charset val="134"/>
    </font>
    <font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  <font>
      <b/>
      <sz val="9"/>
      <name val="微软雅黑"/>
      <family val="2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0"/>
      <color indexed="10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sz val="8"/>
      <color theme="0"/>
      <name val="微软雅黑"/>
      <family val="2"/>
      <charset val="134"/>
    </font>
    <font>
      <sz val="11"/>
      <color theme="0"/>
      <name val="微软雅黑"/>
      <family val="2"/>
      <charset val="134"/>
    </font>
    <font>
      <b/>
      <sz val="9"/>
      <color indexed="9"/>
      <name val="微软雅黑"/>
      <family val="2"/>
      <charset val="134"/>
    </font>
    <font>
      <b/>
      <sz val="8"/>
      <color indexed="9"/>
      <name val="微软雅黑"/>
      <family val="2"/>
      <charset val="134"/>
    </font>
    <font>
      <sz val="8"/>
      <name val="微软雅黑"/>
      <family val="2"/>
      <charset val="134"/>
    </font>
    <font>
      <sz val="8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8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name val="宋体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E4B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9">
    <xf numFmtId="0" fontId="0" fillId="0" borderId="0">
      <alignment vertical="center"/>
    </xf>
    <xf numFmtId="0" fontId="10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9" fillId="0" borderId="0">
      <alignment vertical="top"/>
    </xf>
    <xf numFmtId="0" fontId="3" fillId="0" borderId="0" applyBorder="0"/>
    <xf numFmtId="0" fontId="3" fillId="0" borderId="0" applyBorder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2" fillId="0" borderId="0"/>
    <xf numFmtId="0" fontId="2" fillId="23" borderId="9" applyNumberFormat="0" applyFont="0" applyAlignment="0" applyProtection="0">
      <alignment vertical="center"/>
    </xf>
    <xf numFmtId="0" fontId="1" fillId="0" borderId="0"/>
    <xf numFmtId="0" fontId="10" fillId="0" borderId="0"/>
    <xf numFmtId="0" fontId="10" fillId="0" borderId="0"/>
    <xf numFmtId="0" fontId="27" fillId="0" borderId="0">
      <alignment vertical="center"/>
    </xf>
    <xf numFmtId="0" fontId="37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6" fillId="0" borderId="0" xfId="94" applyFont="1" applyAlignment="1">
      <alignment vertical="center"/>
    </xf>
    <xf numFmtId="0" fontId="26" fillId="0" borderId="0" xfId="97" applyFont="1" applyAlignment="1">
      <alignment horizontal="left"/>
    </xf>
    <xf numFmtId="0" fontId="38" fillId="0" borderId="0" xfId="95" applyFont="1"/>
    <xf numFmtId="0" fontId="10" fillId="0" borderId="0" xfId="95"/>
    <xf numFmtId="0" fontId="36" fillId="0" borderId="0" xfId="95" applyFont="1"/>
    <xf numFmtId="0" fontId="25" fillId="0" borderId="0" xfId="97" applyFont="1" applyAlignment="1">
      <alignment horizontal="left" wrapText="1"/>
    </xf>
    <xf numFmtId="0" fontId="25" fillId="0" borderId="0" xfId="97" applyFont="1" applyAlignment="1"/>
    <xf numFmtId="0" fontId="25" fillId="0" borderId="0" xfId="97" applyFont="1" applyAlignment="1">
      <alignment wrapText="1"/>
    </xf>
    <xf numFmtId="0" fontId="29" fillId="0" borderId="0" xfId="97" applyFont="1" applyAlignment="1">
      <alignment wrapText="1"/>
    </xf>
    <xf numFmtId="0" fontId="25" fillId="0" borderId="0" xfId="97" applyFont="1" applyAlignment="1">
      <alignment horizontal="left" vertical="center" wrapText="1"/>
    </xf>
    <xf numFmtId="0" fontId="25" fillId="0" borderId="0" xfId="97" applyFont="1" applyAlignment="1">
      <alignment horizontal="left"/>
    </xf>
    <xf numFmtId="31" fontId="25" fillId="0" borderId="0" xfId="97" applyNumberFormat="1" applyFont="1" applyAlignment="1"/>
    <xf numFmtId="0" fontId="26" fillId="0" borderId="0" xfId="97" applyFont="1" applyAlignment="1">
      <alignment horizontal="left" wrapText="1"/>
    </xf>
    <xf numFmtId="0" fontId="28" fillId="0" borderId="0" xfId="97" applyFont="1" applyAlignment="1">
      <alignment horizontal="left"/>
    </xf>
    <xf numFmtId="0" fontId="39" fillId="0" borderId="0" xfId="98" applyAlignment="1"/>
    <xf numFmtId="38" fontId="25" fillId="0" borderId="0" xfId="97" applyNumberFormat="1" applyFont="1" applyAlignment="1">
      <alignment horizontal="left"/>
    </xf>
    <xf numFmtId="14" fontId="25" fillId="0" borderId="0" xfId="97" applyNumberFormat="1" applyFont="1" applyAlignment="1"/>
    <xf numFmtId="14" fontId="25" fillId="0" borderId="0" xfId="97" applyNumberFormat="1" applyFont="1" applyAlignment="1">
      <alignment wrapText="1"/>
    </xf>
    <xf numFmtId="14" fontId="29" fillId="0" borderId="0" xfId="97" applyNumberFormat="1" applyFont="1" applyAlignment="1">
      <alignment wrapText="1"/>
    </xf>
    <xf numFmtId="0" fontId="26" fillId="0" borderId="0" xfId="97" applyFont="1" applyAlignment="1">
      <alignment horizontal="left" vertical="center" wrapText="1"/>
    </xf>
    <xf numFmtId="0" fontId="25" fillId="0" borderId="0" xfId="97" applyFont="1" applyAlignment="1">
      <alignment horizontal="left" vertical="center"/>
    </xf>
    <xf numFmtId="38" fontId="25" fillId="0" borderId="0" xfId="97" applyNumberFormat="1" applyFont="1" applyAlignment="1">
      <alignment horizontal="center" vertical="center" wrapText="1"/>
    </xf>
    <xf numFmtId="38" fontId="26" fillId="0" borderId="0" xfId="97" applyNumberFormat="1" applyFont="1" applyAlignment="1">
      <alignment horizontal="center" vertical="center"/>
    </xf>
    <xf numFmtId="38" fontId="25" fillId="0" borderId="0" xfId="97" applyNumberFormat="1" applyFont="1" applyAlignment="1">
      <alignment horizontal="center" vertical="center"/>
    </xf>
    <xf numFmtId="38" fontId="40" fillId="0" borderId="0" xfId="97" applyNumberFormat="1" applyFont="1" applyAlignment="1">
      <alignment horizontal="center" vertical="center"/>
    </xf>
    <xf numFmtId="0" fontId="25" fillId="0" borderId="0" xfId="97" applyFont="1">
      <alignment vertical="center"/>
    </xf>
    <xf numFmtId="38" fontId="32" fillId="0" borderId="10" xfId="97" applyNumberFormat="1" applyFont="1" applyBorder="1" applyAlignment="1">
      <alignment horizontal="center" vertical="center"/>
    </xf>
    <xf numFmtId="0" fontId="25" fillId="24" borderId="0" xfId="97" applyFont="1" applyFill="1" applyAlignment="1">
      <alignment horizontal="right" vertical="center"/>
    </xf>
    <xf numFmtId="38" fontId="32" fillId="0" borderId="0" xfId="97" applyNumberFormat="1" applyFont="1" applyAlignment="1">
      <alignment horizontal="center" vertical="center"/>
    </xf>
    <xf numFmtId="0" fontId="42" fillId="27" borderId="10" xfId="97" applyFont="1" applyFill="1" applyBorder="1" applyAlignment="1">
      <alignment horizontal="left" vertical="center"/>
    </xf>
    <xf numFmtId="0" fontId="43" fillId="27" borderId="10" xfId="97" applyFont="1" applyFill="1" applyBorder="1" applyAlignment="1">
      <alignment horizontal="center" vertical="center"/>
    </xf>
    <xf numFmtId="0" fontId="44" fillId="27" borderId="10" xfId="97" applyFont="1" applyFill="1" applyBorder="1">
      <alignment vertical="center"/>
    </xf>
    <xf numFmtId="38" fontId="44" fillId="27" borderId="10" xfId="97" applyNumberFormat="1" applyFont="1" applyFill="1" applyBorder="1" applyAlignment="1">
      <alignment horizontal="center" vertical="center"/>
    </xf>
    <xf numFmtId="0" fontId="44" fillId="27" borderId="10" xfId="97" applyFont="1" applyFill="1" applyBorder="1" applyAlignment="1">
      <alignment horizontal="center" vertical="center"/>
    </xf>
    <xf numFmtId="0" fontId="37" fillId="0" borderId="0" xfId="97">
      <alignment vertical="center"/>
    </xf>
    <xf numFmtId="0" fontId="45" fillId="28" borderId="10" xfId="97" applyFont="1" applyFill="1" applyBorder="1" applyAlignment="1">
      <alignment horizontal="center" vertical="center"/>
    </xf>
    <xf numFmtId="0" fontId="46" fillId="28" borderId="10" xfId="97" applyFont="1" applyFill="1" applyBorder="1" applyAlignment="1">
      <alignment horizontal="center" vertical="center"/>
    </xf>
    <xf numFmtId="0" fontId="45" fillId="28" borderId="10" xfId="97" applyFont="1" applyFill="1" applyBorder="1" applyAlignment="1">
      <alignment horizontal="center" vertical="center" wrapText="1"/>
    </xf>
    <xf numFmtId="38" fontId="45" fillId="28" borderId="10" xfId="97" applyNumberFormat="1" applyFont="1" applyFill="1" applyBorder="1" applyAlignment="1">
      <alignment horizontal="center" vertical="center" wrapText="1"/>
    </xf>
    <xf numFmtId="180" fontId="45" fillId="28" borderId="10" xfId="97" applyNumberFormat="1" applyFont="1" applyFill="1" applyBorder="1" applyAlignment="1">
      <alignment horizontal="center" vertical="center"/>
    </xf>
    <xf numFmtId="0" fontId="25" fillId="0" borderId="10" xfId="97" applyFont="1" applyBorder="1" applyAlignment="1">
      <alignment horizontal="center" vertical="center"/>
    </xf>
    <xf numFmtId="0" fontId="47" fillId="0" borderId="10" xfId="97" applyFont="1" applyBorder="1" applyAlignment="1">
      <alignment horizontal="center" vertical="center"/>
    </xf>
    <xf numFmtId="0" fontId="48" fillId="0" borderId="10" xfId="97" applyFont="1" applyBorder="1" applyAlignment="1">
      <alignment vertical="center" wrapText="1"/>
    </xf>
    <xf numFmtId="0" fontId="31" fillId="0" borderId="10" xfId="97" applyFont="1" applyBorder="1" applyAlignment="1">
      <alignment horizontal="center" vertical="center" wrapText="1"/>
    </xf>
    <xf numFmtId="0" fontId="25" fillId="0" borderId="10" xfId="97" applyFont="1" applyBorder="1" applyAlignment="1">
      <alignment horizontal="center" vertical="center" wrapText="1"/>
    </xf>
    <xf numFmtId="180" fontId="31" fillId="0" borderId="10" xfId="97" applyNumberFormat="1" applyFont="1" applyBorder="1" applyAlignment="1">
      <alignment horizontal="center" vertical="center" wrapText="1"/>
    </xf>
    <xf numFmtId="0" fontId="33" fillId="0" borderId="10" xfId="97" applyFont="1" applyBorder="1" applyAlignment="1">
      <alignment vertical="center" wrapText="1"/>
    </xf>
    <xf numFmtId="38" fontId="25" fillId="0" borderId="10" xfId="97" applyNumberFormat="1" applyFont="1" applyBorder="1" applyAlignment="1">
      <alignment horizontal="center" vertical="center" wrapText="1"/>
    </xf>
    <xf numFmtId="0" fontId="47" fillId="0" borderId="11" xfId="97" applyFont="1" applyBorder="1" applyAlignment="1">
      <alignment horizontal="center" vertical="center"/>
    </xf>
    <xf numFmtId="0" fontId="47" fillId="29" borderId="10" xfId="97" applyFont="1" applyFill="1" applyBorder="1" applyAlignment="1">
      <alignment horizontal="center" vertical="center"/>
    </xf>
    <xf numFmtId="0" fontId="47" fillId="29" borderId="10" xfId="97" applyFont="1" applyFill="1" applyBorder="1" applyAlignment="1">
      <alignment horizontal="center" vertical="center" wrapText="1"/>
    </xf>
    <xf numFmtId="38" fontId="37" fillId="29" borderId="10" xfId="97" applyNumberFormat="1" applyFill="1" applyBorder="1" applyAlignment="1">
      <alignment horizontal="center" vertical="center" wrapText="1"/>
    </xf>
    <xf numFmtId="0" fontId="49" fillId="29" borderId="10" xfId="97" applyFont="1" applyFill="1" applyBorder="1" applyAlignment="1">
      <alignment horizontal="center" vertical="center" wrapText="1"/>
    </xf>
    <xf numFmtId="38" fontId="49" fillId="29" borderId="10" xfId="97" applyNumberFormat="1" applyFont="1" applyFill="1" applyBorder="1" applyAlignment="1">
      <alignment horizontal="center" vertical="center" wrapText="1"/>
    </xf>
    <xf numFmtId="0" fontId="47" fillId="29" borderId="10" xfId="97" applyFont="1" applyFill="1" applyBorder="1" applyAlignment="1">
      <alignment vertical="center" wrapText="1"/>
    </xf>
    <xf numFmtId="0" fontId="42" fillId="27" borderId="12" xfId="97" applyFont="1" applyFill="1" applyBorder="1" applyAlignment="1">
      <alignment horizontal="left" vertical="center"/>
    </xf>
    <xf numFmtId="0" fontId="50" fillId="27" borderId="10" xfId="97" applyFont="1" applyFill="1" applyBorder="1" applyAlignment="1">
      <alignment horizontal="center" vertical="center"/>
    </xf>
    <xf numFmtId="0" fontId="51" fillId="27" borderId="10" xfId="97" applyFont="1" applyFill="1" applyBorder="1">
      <alignment vertical="center"/>
    </xf>
    <xf numFmtId="38" fontId="51" fillId="27" borderId="10" xfId="97" applyNumberFormat="1" applyFont="1" applyFill="1" applyBorder="1" applyAlignment="1">
      <alignment horizontal="center" vertical="center"/>
    </xf>
    <xf numFmtId="0" fontId="51" fillId="27" borderId="10" xfId="97" applyFont="1" applyFill="1" applyBorder="1" applyAlignment="1">
      <alignment horizontal="center" vertical="center"/>
    </xf>
    <xf numFmtId="0" fontId="51" fillId="27" borderId="13" xfId="97" applyFont="1" applyFill="1" applyBorder="1">
      <alignment vertical="center"/>
    </xf>
    <xf numFmtId="0" fontId="41" fillId="28" borderId="12" xfId="97" applyFont="1" applyFill="1" applyBorder="1" applyAlignment="1">
      <alignment horizontal="center" vertical="center"/>
    </xf>
    <xf numFmtId="0" fontId="41" fillId="28" borderId="10" xfId="97" applyFont="1" applyFill="1" applyBorder="1" applyAlignment="1">
      <alignment horizontal="center" vertical="center"/>
    </xf>
    <xf numFmtId="0" fontId="41" fillId="28" borderId="10" xfId="97" applyFont="1" applyFill="1" applyBorder="1" applyAlignment="1">
      <alignment horizontal="center" vertical="center" wrapText="1"/>
    </xf>
    <xf numFmtId="38" fontId="41" fillId="28" borderId="10" xfId="97" applyNumberFormat="1" applyFont="1" applyFill="1" applyBorder="1" applyAlignment="1">
      <alignment horizontal="center" vertical="center" wrapText="1"/>
    </xf>
    <xf numFmtId="180" fontId="41" fillId="28" borderId="13" xfId="97" applyNumberFormat="1" applyFont="1" applyFill="1" applyBorder="1" applyAlignment="1">
      <alignment horizontal="center" vertical="center"/>
    </xf>
    <xf numFmtId="0" fontId="47" fillId="24" borderId="12" xfId="97" applyFont="1" applyFill="1" applyBorder="1" applyAlignment="1">
      <alignment horizontal="center" vertical="center"/>
    </xf>
    <xf numFmtId="0" fontId="33" fillId="0" borderId="10" xfId="97" applyFont="1" applyBorder="1" applyAlignment="1">
      <alignment horizontal="left" vertical="center" wrapText="1"/>
    </xf>
    <xf numFmtId="38" fontId="31" fillId="0" borderId="10" xfId="97" applyNumberFormat="1" applyFont="1" applyBorder="1" applyAlignment="1">
      <alignment horizontal="center" vertical="center" wrapText="1"/>
    </xf>
    <xf numFmtId="0" fontId="47" fillId="25" borderId="13" xfId="97" applyFont="1" applyFill="1" applyBorder="1" applyAlignment="1">
      <alignment horizontal="center" vertical="center"/>
    </xf>
    <xf numFmtId="181" fontId="28" fillId="0" borderId="10" xfId="97" applyNumberFormat="1" applyFont="1" applyBorder="1" applyAlignment="1">
      <alignment horizontal="center" vertical="center"/>
    </xf>
    <xf numFmtId="0" fontId="31" fillId="0" borderId="10" xfId="97" applyFont="1" applyBorder="1" applyAlignment="1">
      <alignment horizontal="center" vertical="center"/>
    </xf>
    <xf numFmtId="49" fontId="31" fillId="0" borderId="10" xfId="97" applyNumberFormat="1" applyFont="1" applyBorder="1" applyAlignment="1">
      <alignment horizontal="left"/>
    </xf>
    <xf numFmtId="0" fontId="47" fillId="30" borderId="12" xfId="97" applyFont="1" applyFill="1" applyBorder="1" applyAlignment="1">
      <alignment horizontal="center" vertical="center"/>
    </xf>
    <xf numFmtId="0" fontId="47" fillId="30" borderId="10" xfId="97" applyFont="1" applyFill="1" applyBorder="1" applyAlignment="1">
      <alignment horizontal="center" vertical="center"/>
    </xf>
    <xf numFmtId="38" fontId="47" fillId="30" borderId="10" xfId="97" applyNumberFormat="1" applyFont="1" applyFill="1" applyBorder="1" applyAlignment="1">
      <alignment horizontal="center" vertical="center"/>
    </xf>
    <xf numFmtId="0" fontId="49" fillId="30" borderId="10" xfId="97" applyFont="1" applyFill="1" applyBorder="1" applyAlignment="1">
      <alignment horizontal="center" vertical="center"/>
    </xf>
    <xf numFmtId="38" fontId="49" fillId="30" borderId="10" xfId="97" applyNumberFormat="1" applyFont="1" applyFill="1" applyBorder="1" applyAlignment="1">
      <alignment horizontal="center" vertical="center"/>
    </xf>
    <xf numFmtId="0" fontId="25" fillId="0" borderId="12" xfId="97" applyFont="1" applyBorder="1" applyAlignment="1">
      <alignment horizontal="center" vertical="center"/>
    </xf>
    <xf numFmtId="0" fontId="25" fillId="0" borderId="10" xfId="97" applyFont="1" applyBorder="1" applyAlignment="1">
      <alignment horizontal="left" vertical="center" wrapText="1"/>
    </xf>
    <xf numFmtId="0" fontId="25" fillId="30" borderId="12" xfId="97" applyFont="1" applyFill="1" applyBorder="1" applyAlignment="1">
      <alignment horizontal="center" vertical="center"/>
    </xf>
    <xf numFmtId="0" fontId="25" fillId="30" borderId="11" xfId="97" applyFont="1" applyFill="1" applyBorder="1" applyAlignment="1">
      <alignment horizontal="center" vertical="center"/>
    </xf>
    <xf numFmtId="0" fontId="25" fillId="30" borderId="10" xfId="97" applyFont="1" applyFill="1" applyBorder="1" applyAlignment="1">
      <alignment horizontal="left" vertical="center"/>
    </xf>
    <xf numFmtId="38" fontId="25" fillId="30" borderId="10" xfId="97" applyNumberFormat="1" applyFont="1" applyFill="1" applyBorder="1" applyAlignment="1">
      <alignment horizontal="center" vertical="center" wrapText="1"/>
    </xf>
    <xf numFmtId="0" fontId="52" fillId="30" borderId="10" xfId="97" applyFont="1" applyFill="1" applyBorder="1" applyAlignment="1">
      <alignment horizontal="center" vertical="center" wrapText="1"/>
    </xf>
    <xf numFmtId="38" fontId="52" fillId="30" borderId="10" xfId="97" applyNumberFormat="1" applyFont="1" applyFill="1" applyBorder="1" applyAlignment="1">
      <alignment horizontal="center" vertical="center" wrapText="1"/>
    </xf>
    <xf numFmtId="180" fontId="25" fillId="0" borderId="10" xfId="97" applyNumberFormat="1" applyFont="1" applyBorder="1" applyAlignment="1">
      <alignment horizontal="center" vertical="center" wrapText="1"/>
    </xf>
    <xf numFmtId="0" fontId="25" fillId="0" borderId="13" xfId="97" applyFont="1" applyBorder="1" applyAlignment="1">
      <alignment horizontal="center" vertical="center" wrapText="1"/>
    </xf>
    <xf numFmtId="0" fontId="25" fillId="0" borderId="13" xfId="97" applyFont="1" applyBorder="1" applyAlignment="1">
      <alignment vertical="center" wrapText="1"/>
    </xf>
    <xf numFmtId="0" fontId="37" fillId="0" borderId="0" xfId="97" applyAlignment="1">
      <alignment horizontal="center" vertical="center"/>
    </xf>
    <xf numFmtId="0" fontId="53" fillId="0" borderId="0" xfId="97" applyFont="1" applyAlignment="1">
      <alignment horizontal="center" vertical="center"/>
    </xf>
    <xf numFmtId="38" fontId="37" fillId="0" borderId="0" xfId="97" applyNumberFormat="1" applyAlignment="1">
      <alignment horizontal="center" vertical="center"/>
    </xf>
    <xf numFmtId="38" fontId="37" fillId="0" borderId="0" xfId="97" applyNumberFormat="1">
      <alignment vertical="center"/>
    </xf>
    <xf numFmtId="0" fontId="25" fillId="0" borderId="11" xfId="97" applyFont="1" applyBorder="1" applyAlignment="1">
      <alignment horizontal="center" vertical="center" wrapText="1"/>
    </xf>
    <xf numFmtId="38" fontId="25" fillId="0" borderId="10" xfId="97" applyNumberFormat="1" applyFont="1" applyBorder="1" applyAlignment="1">
      <alignment horizontal="center" vertical="center"/>
    </xf>
    <xf numFmtId="0" fontId="47" fillId="0" borderId="10" xfId="97" applyFont="1" applyBorder="1" applyAlignment="1">
      <alignment horizontal="center" vertical="center" wrapText="1"/>
    </xf>
    <xf numFmtId="0" fontId="41" fillId="26" borderId="10" xfId="97" applyFont="1" applyFill="1" applyBorder="1" applyAlignment="1">
      <alignment horizontal="center" vertical="center"/>
    </xf>
    <xf numFmtId="0" fontId="25" fillId="31" borderId="10" xfId="97" applyFont="1" applyFill="1" applyBorder="1" applyAlignment="1">
      <alignment horizontal="center" vertical="center"/>
    </xf>
    <xf numFmtId="0" fontId="25" fillId="31" borderId="10" xfId="97" applyFont="1" applyFill="1" applyBorder="1" applyAlignment="1">
      <alignment horizontal="left" vertical="center" wrapText="1"/>
    </xf>
    <xf numFmtId="38" fontId="25" fillId="31" borderId="10" xfId="97" applyNumberFormat="1" applyFont="1" applyFill="1" applyBorder="1" applyAlignment="1">
      <alignment horizontal="center" vertical="center" wrapText="1"/>
    </xf>
    <xf numFmtId="0" fontId="25" fillId="31" borderId="10" xfId="97" applyFont="1" applyFill="1" applyBorder="1" applyAlignment="1">
      <alignment horizontal="center" vertical="center" wrapText="1"/>
    </xf>
    <xf numFmtId="180" fontId="31" fillId="31" borderId="10" xfId="97" applyNumberFormat="1" applyFont="1" applyFill="1" applyBorder="1" applyAlignment="1">
      <alignment horizontal="center" vertical="center" wrapText="1"/>
    </xf>
    <xf numFmtId="0" fontId="47" fillId="31" borderId="10" xfId="97" applyFont="1" applyFill="1" applyBorder="1" applyAlignment="1">
      <alignment horizontal="center" vertical="center" wrapText="1"/>
    </xf>
    <xf numFmtId="180" fontId="25" fillId="31" borderId="10" xfId="97" applyNumberFormat="1" applyFont="1" applyFill="1" applyBorder="1" applyAlignment="1">
      <alignment horizontal="center" vertical="center" wrapText="1"/>
    </xf>
    <xf numFmtId="0" fontId="37" fillId="31" borderId="0" xfId="97" applyFill="1" applyAlignment="1">
      <alignment horizontal="center" vertical="center"/>
    </xf>
    <xf numFmtId="0" fontId="34" fillId="0" borderId="0" xfId="94" applyFont="1" applyAlignment="1">
      <alignment horizontal="left" vertical="center"/>
    </xf>
    <xf numFmtId="0" fontId="35" fillId="0" borderId="0" xfId="94" applyFont="1" applyAlignment="1">
      <alignment horizontal="center" vertical="center"/>
    </xf>
    <xf numFmtId="0" fontId="41" fillId="26" borderId="10" xfId="97" applyFont="1" applyFill="1" applyBorder="1" applyAlignment="1">
      <alignment horizontal="center" vertical="center"/>
    </xf>
    <xf numFmtId="0" fontId="25" fillId="24" borderId="10" xfId="97" applyFont="1" applyFill="1" applyBorder="1" applyAlignment="1">
      <alignment horizontal="right" vertical="center"/>
    </xf>
    <xf numFmtId="38" fontId="25" fillId="0" borderId="10" xfId="97" applyNumberFormat="1" applyFont="1" applyBorder="1" applyAlignment="1">
      <alignment horizontal="center" vertical="center"/>
    </xf>
    <xf numFmtId="0" fontId="47" fillId="0" borderId="10" xfId="97" applyFont="1" applyBorder="1" applyAlignment="1">
      <alignment horizontal="center" vertical="center" wrapText="1"/>
    </xf>
    <xf numFmtId="0" fontId="25" fillId="0" borderId="14" xfId="97" applyFont="1" applyBorder="1" applyAlignment="1">
      <alignment horizontal="center" vertical="center" wrapText="1"/>
    </xf>
    <xf numFmtId="0" fontId="25" fillId="0" borderId="11" xfId="97" applyFont="1" applyBorder="1" applyAlignment="1">
      <alignment horizontal="center" vertical="center" wrapText="1"/>
    </xf>
    <xf numFmtId="0" fontId="31" fillId="0" borderId="14" xfId="97" applyFont="1" applyBorder="1" applyAlignment="1">
      <alignment horizontal="center" vertical="center"/>
    </xf>
    <xf numFmtId="0" fontId="31" fillId="0" borderId="15" xfId="97" applyFont="1" applyBorder="1" applyAlignment="1">
      <alignment horizontal="center" vertical="center"/>
    </xf>
    <xf numFmtId="0" fontId="31" fillId="0" borderId="11" xfId="97" applyFont="1" applyBorder="1" applyAlignment="1">
      <alignment horizontal="center" vertical="center"/>
    </xf>
    <xf numFmtId="0" fontId="25" fillId="0" borderId="15" xfId="97" applyFont="1" applyBorder="1" applyAlignment="1">
      <alignment horizontal="center" vertical="center" wrapText="1"/>
    </xf>
  </cellXfs>
  <cellStyles count="99">
    <cellStyle name=" 3]_x000d__x000a_Zoomed=1_x000d__x000a_Row=128_x000d__x000a_Column=101_x000d__x000a_Height=300_x000d__x000a_Width=301_x000d__x000a_FontName=System_x000d__x000a_FontStyle=1_x000d__x000a_FontSize=12_x000d__x000a_PrtFontNa" xfId="1" xr:uid="{00000000-0005-0000-0000-000000000000}"/>
    <cellStyle name=" 3]_x000d__x000a_Zoomed=1_x000d__x000a_Row=128_x000d__x000a_Column=101_x000d__x000a_Height=300_x000d__x000a_Width=301_x000d__x000a_FontName=System_x000d__x000a_FontStyle=1_x000d__x000a_FontSize=12_x000d__x000a_PrtFontNa 2" xfId="2" xr:uid="{00000000-0005-0000-0000-000001000000}"/>
    <cellStyle name=" 3]_x000d__x000a_Zoomed=1_x000d__x000a_Row=128_x000d__x000a_Column=101_x000d__x000a_Height=300_x000d__x000a_Width=301_x000d__x000a_FontName=System_x000d__x000a_FontStyle=1_x000d__x000a_FontSize=12_x000d__x000a_PrtFontNa 3" xfId="3" xr:uid="{00000000-0005-0000-0000-000002000000}"/>
    <cellStyle name=" 3]_x000d__x000a_Zoomed=1_x000d__x000a_Row=128_x000d__x000a_Column=101_x000d__x000a_Height=300_x000d__x000a_Width=301_x000d__x000a_FontName=System_x000d__x000a_FontStyle=1_x000d__x000a_FontSize=12_x000d__x000a_PrtFontNa 4" xfId="4" xr:uid="{00000000-0005-0000-0000-000003000000}"/>
    <cellStyle name=" 3]_x000d__x000a_Zoomed=1_x000d__x000a_Row=128_x000d__x000a_Column=101_x000d__x000a_Height=300_x000d__x000a_Width=301_x000d__x000a_FontName=System_x000d__x000a_FontStyle=1_x000d__x000a_FontSize=12_x000d__x000a_PrtFontNa 5" xfId="5" xr:uid="{00000000-0005-0000-0000-000004000000}"/>
    <cellStyle name=" 3]_x000d__x000a_Zoomed=1_x000d__x000a_Row=128_x000d__x000a_Column=101_x000d__x000a_Height=300_x000d__x000a_Width=301_x000d__x000a_FontName=System_x000d__x000a_FontStyle=1_x000d__x000a_FontSize=12_x000d__x000a_PrtFontNa 6" xfId="6" xr:uid="{00000000-0005-0000-0000-000005000000}"/>
    <cellStyle name="_ET_STYLE_NoName_00_" xfId="7" xr:uid="{00000000-0005-0000-0000-000006000000}"/>
    <cellStyle name="0,0_x000a__x000a_NA_x000a__x000a_ 2" xfId="95" xr:uid="{663781B9-822F-DA43-BE2B-33BBD56D050F}"/>
    <cellStyle name="0,0_x000d__x000a_NA_x000d__x000a_" xfId="8" xr:uid="{00000000-0005-0000-0000-000007000000}"/>
    <cellStyle name="0,0_x000d__x000a_NA_x000d__x000a_ 2" xfId="9" xr:uid="{00000000-0005-0000-0000-000008000000}"/>
    <cellStyle name="0,0_x000d__x000d_NA_x000d__x000d_" xfId="94" xr:uid="{6ABE0FD7-DF5B-1542-AA8E-93FA123775BE}"/>
    <cellStyle name="20% - 强调文字颜色 1" xfId="10" xr:uid="{00000000-0005-0000-0000-000009000000}"/>
    <cellStyle name="20% - 强调文字颜色 2" xfId="11" xr:uid="{00000000-0005-0000-0000-00000A000000}"/>
    <cellStyle name="20% - 强调文字颜色 3" xfId="12" xr:uid="{00000000-0005-0000-0000-00000B000000}"/>
    <cellStyle name="20% - 强调文字颜色 4" xfId="13" xr:uid="{00000000-0005-0000-0000-00000C000000}"/>
    <cellStyle name="20% - 强调文字颜色 5" xfId="14" xr:uid="{00000000-0005-0000-0000-00000D000000}"/>
    <cellStyle name="20% - 强调文字颜色 6" xfId="15" xr:uid="{00000000-0005-0000-0000-00000E000000}"/>
    <cellStyle name="3232" xfId="16" xr:uid="{00000000-0005-0000-0000-00000F000000}"/>
    <cellStyle name="3232 2" xfId="17" xr:uid="{00000000-0005-0000-0000-000010000000}"/>
    <cellStyle name="3232 3" xfId="18" xr:uid="{00000000-0005-0000-0000-000011000000}"/>
    <cellStyle name="3232 4" xfId="19" xr:uid="{00000000-0005-0000-0000-000012000000}"/>
    <cellStyle name="3232 5" xfId="20" xr:uid="{00000000-0005-0000-0000-000013000000}"/>
    <cellStyle name="3232 6" xfId="21" xr:uid="{00000000-0005-0000-0000-000014000000}"/>
    <cellStyle name="3232_12月青岛扣除（考核总经理）" xfId="22" xr:uid="{00000000-0005-0000-0000-000015000000}"/>
    <cellStyle name="40% - 强调文字颜色 1" xfId="23" xr:uid="{00000000-0005-0000-0000-000016000000}"/>
    <cellStyle name="40% - 强调文字颜色 2" xfId="24" xr:uid="{00000000-0005-0000-0000-000017000000}"/>
    <cellStyle name="40% - 强调文字颜色 3" xfId="25" xr:uid="{00000000-0005-0000-0000-000018000000}"/>
    <cellStyle name="40% - 强调文字颜色 4" xfId="26" xr:uid="{00000000-0005-0000-0000-000019000000}"/>
    <cellStyle name="40% - 强调文字颜色 5" xfId="27" xr:uid="{00000000-0005-0000-0000-00001A000000}"/>
    <cellStyle name="40% - 强调文字颜色 6" xfId="28" xr:uid="{00000000-0005-0000-0000-00001B000000}"/>
    <cellStyle name="60% - 强调文字颜色 1" xfId="29" xr:uid="{00000000-0005-0000-0000-00001C000000}"/>
    <cellStyle name="60% - 强调文字颜色 2" xfId="30" xr:uid="{00000000-0005-0000-0000-00001D000000}"/>
    <cellStyle name="60% - 强调文字颜色 3" xfId="31" xr:uid="{00000000-0005-0000-0000-00001E000000}"/>
    <cellStyle name="60% - 强调文字颜色 4" xfId="32" xr:uid="{00000000-0005-0000-0000-00001F000000}"/>
    <cellStyle name="60% - 强调文字颜色 5" xfId="33" xr:uid="{00000000-0005-0000-0000-000020000000}"/>
    <cellStyle name="60% - 强调文字颜色 6" xfId="34" xr:uid="{00000000-0005-0000-0000-000021000000}"/>
    <cellStyle name="百分比 10" xfId="35" xr:uid="{00000000-0005-0000-0000-000022000000}"/>
    <cellStyle name="百分比 2" xfId="36" xr:uid="{00000000-0005-0000-0000-000023000000}"/>
    <cellStyle name="百分比 3" xfId="37" xr:uid="{00000000-0005-0000-0000-000024000000}"/>
    <cellStyle name="百分比 4" xfId="38" xr:uid="{00000000-0005-0000-0000-000025000000}"/>
    <cellStyle name="百分比 5" xfId="39" xr:uid="{00000000-0005-0000-0000-000026000000}"/>
    <cellStyle name="百分比 6" xfId="40" xr:uid="{00000000-0005-0000-0000-000027000000}"/>
    <cellStyle name="百分比 7" xfId="41" xr:uid="{00000000-0005-0000-0000-000028000000}"/>
    <cellStyle name="百分比 8" xfId="42" xr:uid="{00000000-0005-0000-0000-000029000000}"/>
    <cellStyle name="百分比 9" xfId="43" xr:uid="{00000000-0005-0000-0000-00002A000000}"/>
    <cellStyle name="标题 1 2" xfId="44" xr:uid="{00000000-0005-0000-0000-00002B000000}"/>
    <cellStyle name="标题 2 2" xfId="45" xr:uid="{00000000-0005-0000-0000-00002C000000}"/>
    <cellStyle name="标题 3 2" xfId="46" xr:uid="{00000000-0005-0000-0000-00002D000000}"/>
    <cellStyle name="标题 4 2" xfId="47" xr:uid="{00000000-0005-0000-0000-00002E000000}"/>
    <cellStyle name="标题 5" xfId="48" xr:uid="{00000000-0005-0000-0000-00002F000000}"/>
    <cellStyle name="差 2" xfId="49" xr:uid="{00000000-0005-0000-0000-000030000000}"/>
    <cellStyle name="常规" xfId="0" builtinId="0"/>
    <cellStyle name="常规 10" xfId="50" xr:uid="{00000000-0005-0000-0000-000032000000}"/>
    <cellStyle name="常规 11" xfId="93" xr:uid="{00000000-0005-0000-0000-000033000000}"/>
    <cellStyle name="常规 12" xfId="96" xr:uid="{9CAA01AD-FAE5-9E4D-948D-9128A5AFC118}"/>
    <cellStyle name="常规 13" xfId="51" xr:uid="{00000000-0005-0000-0000-000034000000}"/>
    <cellStyle name="常规 14" xfId="97" xr:uid="{A23C0433-59C3-B340-9390-58D32313A38F}"/>
    <cellStyle name="常规 2" xfId="52" xr:uid="{00000000-0005-0000-0000-000035000000}"/>
    <cellStyle name="常规 3" xfId="53" xr:uid="{00000000-0005-0000-0000-000036000000}"/>
    <cellStyle name="常规 4" xfId="54" xr:uid="{00000000-0005-0000-0000-000037000000}"/>
    <cellStyle name="常规 5" xfId="55" xr:uid="{00000000-0005-0000-0000-000038000000}"/>
    <cellStyle name="常规 6" xfId="56" xr:uid="{00000000-0005-0000-0000-000039000000}"/>
    <cellStyle name="常规 7" xfId="57" xr:uid="{00000000-0005-0000-0000-00003A000000}"/>
    <cellStyle name="常规 8" xfId="58" xr:uid="{00000000-0005-0000-0000-00003B000000}"/>
    <cellStyle name="常规 9" xfId="59" xr:uid="{00000000-0005-0000-0000-00003C000000}"/>
    <cellStyle name="超链接 2" xfId="98" xr:uid="{B56692CC-555F-9741-911C-C77A3190F57D}"/>
    <cellStyle name="好 2" xfId="60" xr:uid="{00000000-0005-0000-0000-00003D000000}"/>
    <cellStyle name="汇总 2" xfId="61" xr:uid="{00000000-0005-0000-0000-00003E000000}"/>
    <cellStyle name="计算 2" xfId="62" xr:uid="{00000000-0005-0000-0000-00003F000000}"/>
    <cellStyle name="检查单元格 2" xfId="63" xr:uid="{00000000-0005-0000-0000-000040000000}"/>
    <cellStyle name="解释性文本 2" xfId="64" xr:uid="{00000000-0005-0000-0000-000041000000}"/>
    <cellStyle name="警告文本 2" xfId="65" xr:uid="{00000000-0005-0000-0000-000042000000}"/>
    <cellStyle name="链接单元格 2" xfId="66" xr:uid="{00000000-0005-0000-0000-000043000000}"/>
    <cellStyle name="千位分隔 10" xfId="67" xr:uid="{00000000-0005-0000-0000-000044000000}"/>
    <cellStyle name="千位分隔 2" xfId="68" xr:uid="{00000000-0005-0000-0000-000045000000}"/>
    <cellStyle name="千位分隔 2 2" xfId="69" xr:uid="{00000000-0005-0000-0000-000046000000}"/>
    <cellStyle name="千位分隔 2 3" xfId="70" xr:uid="{00000000-0005-0000-0000-000047000000}"/>
    <cellStyle name="千位分隔 2 3 2" xfId="71" xr:uid="{00000000-0005-0000-0000-000048000000}"/>
    <cellStyle name="千位分隔 2 4" xfId="72" xr:uid="{00000000-0005-0000-0000-000049000000}"/>
    <cellStyle name="千位分隔 3" xfId="73" xr:uid="{00000000-0005-0000-0000-00004A000000}"/>
    <cellStyle name="千位分隔 3 2" xfId="74" xr:uid="{00000000-0005-0000-0000-00004B000000}"/>
    <cellStyle name="千位分隔 3 2 2" xfId="75" xr:uid="{00000000-0005-0000-0000-00004C000000}"/>
    <cellStyle name="千位分隔 4" xfId="76" xr:uid="{00000000-0005-0000-0000-00004D000000}"/>
    <cellStyle name="千位分隔 5" xfId="77" xr:uid="{00000000-0005-0000-0000-00004E000000}"/>
    <cellStyle name="千位分隔 6" xfId="78" xr:uid="{00000000-0005-0000-0000-00004F000000}"/>
    <cellStyle name="千位分隔 7" xfId="79" xr:uid="{00000000-0005-0000-0000-000050000000}"/>
    <cellStyle name="千位分隔 8" xfId="80" xr:uid="{00000000-0005-0000-0000-000051000000}"/>
    <cellStyle name="千位分隔 9" xfId="81" xr:uid="{00000000-0005-0000-0000-000052000000}"/>
    <cellStyle name="强调文字颜色 1" xfId="82" xr:uid="{00000000-0005-0000-0000-000053000000}"/>
    <cellStyle name="强调文字颜色 2" xfId="83" xr:uid="{00000000-0005-0000-0000-000054000000}"/>
    <cellStyle name="强调文字颜色 3" xfId="84" xr:uid="{00000000-0005-0000-0000-000055000000}"/>
    <cellStyle name="强调文字颜色 4" xfId="85" xr:uid="{00000000-0005-0000-0000-000056000000}"/>
    <cellStyle name="强调文字颜色 5" xfId="86" xr:uid="{00000000-0005-0000-0000-000057000000}"/>
    <cellStyle name="强调文字颜色 6" xfId="87" xr:uid="{00000000-0005-0000-0000-000058000000}"/>
    <cellStyle name="适中 2" xfId="88" xr:uid="{00000000-0005-0000-0000-000059000000}"/>
    <cellStyle name="输出 2" xfId="89" xr:uid="{00000000-0005-0000-0000-00005A000000}"/>
    <cellStyle name="输入 2" xfId="90" xr:uid="{00000000-0005-0000-0000-00005B000000}"/>
    <cellStyle name="样式 1" xfId="91" xr:uid="{00000000-0005-0000-0000-00005C000000}"/>
    <cellStyle name="注释 2" xfId="92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122800</xdr:colOff>
      <xdr:row>0</xdr:row>
      <xdr:rowOff>55915</xdr:rowOff>
    </xdr:from>
    <xdr:to>
      <xdr:col>7</xdr:col>
      <xdr:colOff>1370375</xdr:colOff>
      <xdr:row>0</xdr:row>
      <xdr:rowOff>220997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D1DB46-A2A1-7E41-A845-754CE5E23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2500" y="55915"/>
          <a:ext cx="1247575" cy="165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nehou@eventplus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C876-A861-FA4C-A0FC-B5EC22897959}">
  <dimension ref="A1:H76"/>
  <sheetViews>
    <sheetView tabSelected="1" view="pageBreakPreview" topLeftCell="A57" zoomScale="134" zoomScaleNormal="101" zoomScaleSheetLayoutView="120" workbookViewId="0">
      <selection activeCell="C8" sqref="C8"/>
    </sheetView>
  </sheetViews>
  <sheetFormatPr baseColWidth="10" defaultColWidth="9" defaultRowHeight="14" outlineLevelRow="1"/>
  <cols>
    <col min="1" max="1" width="15.1640625" style="35" customWidth="1"/>
    <col min="2" max="2" width="11.5" style="91" customWidth="1"/>
    <col min="3" max="3" width="38.33203125" style="35" customWidth="1"/>
    <col min="4" max="4" width="9" style="92" customWidth="1"/>
    <col min="5" max="5" width="8.33203125" style="90" customWidth="1"/>
    <col min="6" max="6" width="8.1640625" style="90" customWidth="1"/>
    <col min="7" max="7" width="11.33203125" style="93" customWidth="1"/>
    <col min="8" max="8" width="27.33203125" style="35" customWidth="1"/>
    <col min="9" max="16384" width="9" style="35"/>
  </cols>
  <sheetData>
    <row r="1" spans="1:8" s="1" customFormat="1" ht="18">
      <c r="A1" s="106" t="s">
        <v>2</v>
      </c>
      <c r="B1" s="106"/>
      <c r="C1" s="106"/>
      <c r="D1" s="106"/>
      <c r="E1" s="106"/>
      <c r="F1" s="106"/>
      <c r="G1" s="106"/>
      <c r="H1" s="106"/>
    </row>
    <row r="2" spans="1:8" s="1" customFormat="1" ht="21" customHeight="1">
      <c r="A2" s="107" t="s">
        <v>3</v>
      </c>
      <c r="B2" s="107"/>
      <c r="C2" s="107"/>
      <c r="D2" s="107"/>
      <c r="E2" s="107"/>
      <c r="F2" s="107"/>
      <c r="G2" s="107"/>
      <c r="H2" s="107"/>
    </row>
    <row r="3" spans="1:8" s="5" customFormat="1" ht="16" outlineLevel="1">
      <c r="A3" s="2" t="s">
        <v>4</v>
      </c>
      <c r="B3" s="3"/>
      <c r="C3" s="4"/>
      <c r="D3" s="4"/>
      <c r="E3" s="4"/>
      <c r="F3" s="4"/>
      <c r="G3" s="4"/>
      <c r="H3" s="4"/>
    </row>
    <row r="4" spans="1:8" s="5" customFormat="1" ht="17" outlineLevel="1">
      <c r="A4" s="6" t="s">
        <v>5</v>
      </c>
      <c r="B4" s="7" t="s">
        <v>6</v>
      </c>
      <c r="C4" s="8"/>
      <c r="D4" s="9"/>
      <c r="E4" s="9"/>
      <c r="F4" s="9"/>
      <c r="G4" s="9"/>
      <c r="H4" s="9"/>
    </row>
    <row r="5" spans="1:8" s="5" customFormat="1" ht="17" outlineLevel="1">
      <c r="A5" s="10" t="s">
        <v>7</v>
      </c>
      <c r="B5" s="7" t="s">
        <v>8</v>
      </c>
      <c r="C5" s="8"/>
      <c r="D5" s="9"/>
      <c r="E5" s="9"/>
      <c r="F5" s="9"/>
      <c r="G5" s="9"/>
      <c r="H5" s="9"/>
    </row>
    <row r="6" spans="1:8" s="5" customFormat="1" ht="17" outlineLevel="1">
      <c r="A6" s="11" t="s">
        <v>9</v>
      </c>
      <c r="B6" s="12"/>
      <c r="C6" s="8"/>
      <c r="D6" s="9"/>
      <c r="E6" s="9"/>
      <c r="F6" s="9"/>
      <c r="G6" s="9"/>
      <c r="H6" s="9"/>
    </row>
    <row r="7" spans="1:8" s="5" customFormat="1" ht="17" outlineLevel="1">
      <c r="A7" s="13" t="s">
        <v>10</v>
      </c>
      <c r="B7" s="7"/>
      <c r="C7" s="8"/>
      <c r="D7" s="9"/>
      <c r="E7" s="9"/>
      <c r="F7" s="9"/>
      <c r="G7" s="9"/>
      <c r="H7" s="9"/>
    </row>
    <row r="8" spans="1:8" s="5" customFormat="1" ht="17" outlineLevel="1">
      <c r="A8" s="6" t="s">
        <v>11</v>
      </c>
      <c r="B8" s="7" t="s">
        <v>12</v>
      </c>
      <c r="C8" s="8"/>
      <c r="D8" s="9"/>
      <c r="E8" s="9"/>
      <c r="F8" s="9"/>
      <c r="G8" s="9"/>
      <c r="H8" s="9"/>
    </row>
    <row r="9" spans="1:8" s="5" customFormat="1" ht="17" outlineLevel="1">
      <c r="A9" s="6" t="s">
        <v>13</v>
      </c>
      <c r="B9" s="14">
        <v>13910173353</v>
      </c>
      <c r="C9" s="8"/>
      <c r="D9" s="9"/>
      <c r="E9" s="9"/>
      <c r="F9" s="9"/>
      <c r="G9" s="9"/>
      <c r="H9" s="9"/>
    </row>
    <row r="10" spans="1:8" s="5" customFormat="1" ht="17" outlineLevel="1">
      <c r="A10" s="6" t="s">
        <v>14</v>
      </c>
      <c r="B10" s="15" t="s">
        <v>15</v>
      </c>
      <c r="C10" s="8"/>
      <c r="D10" s="9"/>
      <c r="E10" s="9"/>
      <c r="F10" s="9"/>
      <c r="G10" s="9"/>
      <c r="H10" s="9"/>
    </row>
    <row r="11" spans="1:8" s="5" customFormat="1" ht="17" outlineLevel="1">
      <c r="A11" s="13"/>
      <c r="B11" s="7"/>
      <c r="C11" s="8"/>
      <c r="D11" s="9"/>
      <c r="E11" s="9"/>
      <c r="F11" s="9"/>
      <c r="G11" s="9"/>
      <c r="H11" s="9"/>
    </row>
    <row r="12" spans="1:8" s="5" customFormat="1" ht="17" outlineLevel="1">
      <c r="A12" s="13" t="s">
        <v>16</v>
      </c>
      <c r="B12" s="7"/>
      <c r="C12" s="8"/>
      <c r="D12" s="9"/>
      <c r="E12" s="9"/>
      <c r="F12" s="9"/>
      <c r="G12" s="9"/>
      <c r="H12" s="9"/>
    </row>
    <row r="13" spans="1:8" s="5" customFormat="1" ht="17" outlineLevel="1">
      <c r="A13" s="16" t="s">
        <v>17</v>
      </c>
      <c r="B13" s="7" t="s">
        <v>93</v>
      </c>
      <c r="C13" s="8"/>
      <c r="D13" s="9"/>
      <c r="E13" s="9"/>
      <c r="F13" s="9"/>
      <c r="G13" s="9"/>
      <c r="H13" s="9"/>
    </row>
    <row r="14" spans="1:8" s="5" customFormat="1" ht="17" outlineLevel="1">
      <c r="A14" s="16" t="s">
        <v>18</v>
      </c>
      <c r="B14" s="17">
        <v>44162</v>
      </c>
      <c r="C14" s="18"/>
      <c r="D14" s="19"/>
      <c r="E14" s="19"/>
      <c r="F14" s="19"/>
      <c r="G14" s="19"/>
      <c r="H14" s="19"/>
    </row>
    <row r="15" spans="1:8" s="5" customFormat="1" ht="17" outlineLevel="1">
      <c r="A15" s="16" t="s">
        <v>19</v>
      </c>
      <c r="B15" s="17">
        <v>44165</v>
      </c>
      <c r="C15" s="18"/>
      <c r="D15" s="19"/>
      <c r="E15" s="19"/>
      <c r="F15" s="19"/>
      <c r="G15" s="19"/>
      <c r="H15" s="19"/>
    </row>
    <row r="16" spans="1:8" s="5" customFormat="1" ht="17" outlineLevel="1">
      <c r="A16" s="11" t="s">
        <v>20</v>
      </c>
      <c r="B16" s="17" t="s">
        <v>21</v>
      </c>
      <c r="C16" s="18"/>
      <c r="D16" s="19"/>
      <c r="E16" s="19"/>
      <c r="F16" s="19"/>
      <c r="G16" s="19"/>
      <c r="H16" s="19"/>
    </row>
    <row r="17" spans="1:8" s="26" customFormat="1" ht="17">
      <c r="A17" s="20" t="s">
        <v>22</v>
      </c>
      <c r="B17" s="21"/>
      <c r="C17" s="22"/>
      <c r="D17" s="22"/>
      <c r="E17" s="22"/>
      <c r="F17" s="23"/>
      <c r="G17" s="24"/>
      <c r="H17" s="25"/>
    </row>
    <row r="18" spans="1:8" s="26" customFormat="1" ht="16">
      <c r="A18" s="108" t="s">
        <v>23</v>
      </c>
      <c r="B18" s="108"/>
      <c r="C18" s="97" t="s">
        <v>24</v>
      </c>
      <c r="D18" s="108" t="s">
        <v>25</v>
      </c>
      <c r="E18" s="108"/>
      <c r="F18" s="108"/>
      <c r="G18" s="108"/>
      <c r="H18" s="108"/>
    </row>
    <row r="19" spans="1:8" s="26" customFormat="1" ht="16">
      <c r="A19" s="109" t="str">
        <f>A30</f>
        <v>Part1：项目服务</v>
      </c>
      <c r="B19" s="109"/>
      <c r="C19" s="95">
        <f>G39</f>
        <v>84500</v>
      </c>
      <c r="D19" s="110"/>
      <c r="E19" s="110"/>
      <c r="F19" s="110"/>
      <c r="G19" s="110"/>
      <c r="H19" s="110"/>
    </row>
    <row r="20" spans="1:8" s="26" customFormat="1" ht="16">
      <c r="A20" s="109" t="str">
        <f>A40</f>
        <v>Part2：营销工具</v>
      </c>
      <c r="B20" s="109"/>
      <c r="C20" s="95">
        <f>G51</f>
        <v>109800</v>
      </c>
      <c r="D20" s="110"/>
      <c r="E20" s="110"/>
      <c r="F20" s="110"/>
      <c r="G20" s="110"/>
      <c r="H20" s="110"/>
    </row>
    <row r="21" spans="1:8" s="26" customFormat="1" ht="16">
      <c r="A21" s="109" t="str">
        <f>A52</f>
        <v>Part3：传播视频</v>
      </c>
      <c r="B21" s="109"/>
      <c r="C21" s="95">
        <f>G55</f>
        <v>7000</v>
      </c>
      <c r="D21" s="110"/>
      <c r="E21" s="110"/>
      <c r="F21" s="110"/>
      <c r="G21" s="110"/>
      <c r="H21" s="110"/>
    </row>
    <row r="22" spans="1:8" s="26" customFormat="1" ht="16">
      <c r="A22" s="109" t="str">
        <f>A56</f>
        <v>Part4：小程序认证</v>
      </c>
      <c r="B22" s="109"/>
      <c r="C22" s="95">
        <f>G59</f>
        <v>900</v>
      </c>
      <c r="D22" s="110"/>
      <c r="E22" s="110"/>
      <c r="F22" s="110"/>
      <c r="G22" s="110"/>
      <c r="H22" s="110"/>
    </row>
    <row r="23" spans="1:8" s="26" customFormat="1" ht="16">
      <c r="A23" s="109" t="str">
        <f>A60</f>
        <v>Part5：线下盲盒活动</v>
      </c>
      <c r="B23" s="109"/>
      <c r="C23" s="95">
        <f>G74</f>
        <v>39960</v>
      </c>
      <c r="D23" s="110"/>
      <c r="E23" s="110"/>
      <c r="F23" s="110"/>
      <c r="G23" s="110"/>
      <c r="H23" s="110"/>
    </row>
    <row r="24" spans="1:8" s="26" customFormat="1" ht="16">
      <c r="A24" s="109" t="s">
        <v>26</v>
      </c>
      <c r="B24" s="109"/>
      <c r="C24" s="95">
        <f>SUM(C19:C23)</f>
        <v>242160</v>
      </c>
      <c r="D24" s="110"/>
      <c r="E24" s="110"/>
      <c r="F24" s="110"/>
      <c r="G24" s="110"/>
      <c r="H24" s="110"/>
    </row>
    <row r="25" spans="1:8" s="26" customFormat="1" ht="16">
      <c r="A25" s="109" t="s">
        <v>27</v>
      </c>
      <c r="B25" s="109"/>
      <c r="C25" s="95">
        <f>(C20+C21+C22+C23)*0.1</f>
        <v>15766</v>
      </c>
      <c r="D25" s="110" t="s">
        <v>28</v>
      </c>
      <c r="E25" s="110"/>
      <c r="F25" s="110"/>
      <c r="G25" s="110"/>
      <c r="H25" s="110"/>
    </row>
    <row r="26" spans="1:8" s="26" customFormat="1" ht="16">
      <c r="A26" s="109" t="s">
        <v>29</v>
      </c>
      <c r="B26" s="109"/>
      <c r="C26" s="95">
        <f>(C24+C25)*0.06</f>
        <v>15475.56</v>
      </c>
      <c r="D26" s="110"/>
      <c r="E26" s="110"/>
      <c r="F26" s="110"/>
      <c r="G26" s="110"/>
      <c r="H26" s="110"/>
    </row>
    <row r="27" spans="1:8" s="26" customFormat="1" ht="16">
      <c r="A27" s="109" t="s">
        <v>30</v>
      </c>
      <c r="B27" s="109"/>
      <c r="C27" s="27">
        <f>SUM(C24:G26)</f>
        <v>273401.56</v>
      </c>
      <c r="D27" s="110"/>
      <c r="E27" s="110"/>
      <c r="F27" s="110"/>
      <c r="G27" s="110"/>
      <c r="H27" s="110"/>
    </row>
    <row r="28" spans="1:8" s="26" customFormat="1" ht="16">
      <c r="A28" s="28"/>
      <c r="B28" s="28"/>
      <c r="C28" s="29"/>
      <c r="D28" s="24"/>
      <c r="E28" s="24"/>
      <c r="F28" s="24"/>
      <c r="G28" s="24"/>
      <c r="H28" s="24"/>
    </row>
    <row r="29" spans="1:8" s="26" customFormat="1" ht="16">
      <c r="A29" s="28"/>
      <c r="B29" s="28"/>
      <c r="C29" s="29"/>
      <c r="D29" s="24"/>
      <c r="E29" s="24"/>
      <c r="F29" s="24"/>
      <c r="G29" s="24"/>
      <c r="H29" s="24"/>
    </row>
    <row r="30" spans="1:8" ht="18">
      <c r="A30" s="30" t="s">
        <v>31</v>
      </c>
      <c r="B30" s="31"/>
      <c r="C30" s="32"/>
      <c r="D30" s="33"/>
      <c r="E30" s="34"/>
      <c r="F30" s="34"/>
      <c r="G30" s="33"/>
      <c r="H30" s="32"/>
    </row>
    <row r="31" spans="1:8" ht="15">
      <c r="A31" s="36" t="s">
        <v>0</v>
      </c>
      <c r="B31" s="37" t="s">
        <v>32</v>
      </c>
      <c r="C31" s="38" t="s">
        <v>33</v>
      </c>
      <c r="D31" s="39" t="s">
        <v>34</v>
      </c>
      <c r="E31" s="38" t="s">
        <v>35</v>
      </c>
      <c r="F31" s="38" t="s">
        <v>36</v>
      </c>
      <c r="G31" s="39" t="s">
        <v>37</v>
      </c>
      <c r="H31" s="40" t="s">
        <v>1</v>
      </c>
    </row>
    <row r="32" spans="1:8" ht="34">
      <c r="A32" s="41">
        <v>1</v>
      </c>
      <c r="B32" s="42" t="s">
        <v>38</v>
      </c>
      <c r="C32" s="43" t="s">
        <v>39</v>
      </c>
      <c r="D32" s="44">
        <v>250</v>
      </c>
      <c r="E32" s="45">
        <v>1</v>
      </c>
      <c r="F32" s="45">
        <v>20</v>
      </c>
      <c r="G32" s="46">
        <f>D32*E32*F32</f>
        <v>5000</v>
      </c>
      <c r="H32" s="45" t="s">
        <v>40</v>
      </c>
    </row>
    <row r="33" spans="1:8" ht="34">
      <c r="A33" s="41">
        <v>2</v>
      </c>
      <c r="B33" s="42" t="s">
        <v>41</v>
      </c>
      <c r="C33" s="43" t="s">
        <v>42</v>
      </c>
      <c r="D33" s="44">
        <v>150</v>
      </c>
      <c r="E33" s="45">
        <v>1</v>
      </c>
      <c r="F33" s="45">
        <v>148</v>
      </c>
      <c r="G33" s="46">
        <f>D33*E33*F33</f>
        <v>22200</v>
      </c>
      <c r="H33" s="45" t="s">
        <v>43</v>
      </c>
    </row>
    <row r="34" spans="1:8" ht="16">
      <c r="A34" s="41">
        <v>3</v>
      </c>
      <c r="B34" s="42" t="s">
        <v>41</v>
      </c>
      <c r="C34" s="43" t="s">
        <v>44</v>
      </c>
      <c r="D34" s="44">
        <v>150</v>
      </c>
      <c r="E34" s="45">
        <v>1</v>
      </c>
      <c r="F34" s="45">
        <v>6</v>
      </c>
      <c r="G34" s="46">
        <f t="shared" ref="G34:G38" si="0">D34*E34*F34</f>
        <v>900</v>
      </c>
      <c r="H34" s="45"/>
    </row>
    <row r="35" spans="1:8" ht="16">
      <c r="A35" s="41">
        <v>4</v>
      </c>
      <c r="B35" s="111" t="s">
        <v>45</v>
      </c>
      <c r="C35" s="47" t="s">
        <v>46</v>
      </c>
      <c r="D35" s="44">
        <v>200</v>
      </c>
      <c r="E35" s="45">
        <v>1</v>
      </c>
      <c r="F35" s="45">
        <v>16</v>
      </c>
      <c r="G35" s="46">
        <f t="shared" si="0"/>
        <v>3200</v>
      </c>
      <c r="H35" s="112" t="s">
        <v>47</v>
      </c>
    </row>
    <row r="36" spans="1:8" ht="75">
      <c r="A36" s="41">
        <v>5</v>
      </c>
      <c r="B36" s="111"/>
      <c r="C36" s="47" t="s">
        <v>48</v>
      </c>
      <c r="D36" s="44">
        <v>200</v>
      </c>
      <c r="E36" s="45">
        <v>1</v>
      </c>
      <c r="F36" s="45">
        <v>164</v>
      </c>
      <c r="G36" s="46">
        <f t="shared" si="0"/>
        <v>32800</v>
      </c>
      <c r="H36" s="113"/>
    </row>
    <row r="37" spans="1:8" ht="16">
      <c r="A37" s="41">
        <v>6</v>
      </c>
      <c r="B37" s="42" t="s">
        <v>49</v>
      </c>
      <c r="C37" s="47" t="s">
        <v>50</v>
      </c>
      <c r="D37" s="48">
        <v>150</v>
      </c>
      <c r="E37" s="45">
        <v>1</v>
      </c>
      <c r="F37" s="45">
        <v>8</v>
      </c>
      <c r="G37" s="46">
        <f t="shared" si="0"/>
        <v>1200</v>
      </c>
      <c r="H37" s="45"/>
    </row>
    <row r="38" spans="1:8" ht="16">
      <c r="A38" s="41">
        <v>7</v>
      </c>
      <c r="B38" s="49" t="s">
        <v>51</v>
      </c>
      <c r="C38" s="47" t="s">
        <v>52</v>
      </c>
      <c r="D38" s="44">
        <v>200</v>
      </c>
      <c r="E38" s="44">
        <v>1</v>
      </c>
      <c r="F38" s="44">
        <v>96</v>
      </c>
      <c r="G38" s="46">
        <f t="shared" si="0"/>
        <v>19200</v>
      </c>
      <c r="H38" s="45"/>
    </row>
    <row r="39" spans="1:8" ht="18">
      <c r="A39" s="50"/>
      <c r="B39" s="50"/>
      <c r="C39" s="51"/>
      <c r="D39" s="52"/>
      <c r="E39" s="53" t="s">
        <v>53</v>
      </c>
      <c r="F39" s="53"/>
      <c r="G39" s="54">
        <f>SUM(G32:G38)</f>
        <v>84500</v>
      </c>
      <c r="H39" s="55"/>
    </row>
    <row r="40" spans="1:8" ht="18">
      <c r="A40" s="56" t="s">
        <v>54</v>
      </c>
      <c r="B40" s="57"/>
      <c r="C40" s="58"/>
      <c r="D40" s="59"/>
      <c r="E40" s="60"/>
      <c r="F40" s="60"/>
      <c r="G40" s="59"/>
      <c r="H40" s="61"/>
    </row>
    <row r="41" spans="1:8" ht="15" customHeight="1">
      <c r="A41" s="62" t="s">
        <v>0</v>
      </c>
      <c r="B41" s="63" t="s">
        <v>32</v>
      </c>
      <c r="C41" s="64" t="s">
        <v>33</v>
      </c>
      <c r="D41" s="65" t="s">
        <v>34</v>
      </c>
      <c r="E41" s="64" t="s">
        <v>55</v>
      </c>
      <c r="F41" s="64" t="s">
        <v>56</v>
      </c>
      <c r="G41" s="65" t="s">
        <v>37</v>
      </c>
      <c r="H41" s="66" t="s">
        <v>1</v>
      </c>
    </row>
    <row r="42" spans="1:8" ht="16">
      <c r="A42" s="67">
        <v>8</v>
      </c>
      <c r="B42" s="114" t="s">
        <v>57</v>
      </c>
      <c r="C42" s="68" t="s">
        <v>58</v>
      </c>
      <c r="D42" s="69">
        <v>8000</v>
      </c>
      <c r="E42" s="44">
        <v>1</v>
      </c>
      <c r="F42" s="44">
        <v>1</v>
      </c>
      <c r="G42" s="46">
        <f t="shared" ref="G42:G50" si="1">D42*E42*F42</f>
        <v>8000</v>
      </c>
      <c r="H42" s="70"/>
    </row>
    <row r="43" spans="1:8" ht="16">
      <c r="A43" s="67">
        <v>9</v>
      </c>
      <c r="B43" s="115"/>
      <c r="C43" s="68" t="s">
        <v>59</v>
      </c>
      <c r="D43" s="71">
        <v>150</v>
      </c>
      <c r="E43" s="41" t="s">
        <v>60</v>
      </c>
      <c r="F43" s="41">
        <v>20</v>
      </c>
      <c r="G43" s="46">
        <f>D43*F43</f>
        <v>3000</v>
      </c>
      <c r="H43" s="70"/>
    </row>
    <row r="44" spans="1:8" ht="16">
      <c r="A44" s="67">
        <v>10</v>
      </c>
      <c r="B44" s="115"/>
      <c r="C44" s="68" t="s">
        <v>61</v>
      </c>
      <c r="D44" s="69">
        <v>10000</v>
      </c>
      <c r="E44" s="44">
        <v>1</v>
      </c>
      <c r="F44" s="44">
        <v>1</v>
      </c>
      <c r="G44" s="46">
        <f t="shared" si="1"/>
        <v>10000</v>
      </c>
      <c r="H44" s="70"/>
    </row>
    <row r="45" spans="1:8" ht="16">
      <c r="A45" s="67">
        <v>11</v>
      </c>
      <c r="B45" s="115"/>
      <c r="C45" s="68" t="s">
        <v>62</v>
      </c>
      <c r="D45" s="69">
        <v>50000</v>
      </c>
      <c r="E45" s="44">
        <v>1</v>
      </c>
      <c r="F45" s="44">
        <v>1</v>
      </c>
      <c r="G45" s="46">
        <f t="shared" si="1"/>
        <v>50000</v>
      </c>
      <c r="H45" s="70"/>
    </row>
    <row r="46" spans="1:8" ht="16">
      <c r="A46" s="67">
        <v>12</v>
      </c>
      <c r="B46" s="115"/>
      <c r="C46" s="68" t="s">
        <v>63</v>
      </c>
      <c r="D46" s="69">
        <v>3000</v>
      </c>
      <c r="E46" s="44">
        <v>1</v>
      </c>
      <c r="F46" s="44">
        <v>1</v>
      </c>
      <c r="G46" s="46">
        <f t="shared" si="1"/>
        <v>3000</v>
      </c>
      <c r="H46" s="70"/>
    </row>
    <row r="47" spans="1:8" ht="16">
      <c r="A47" s="67">
        <v>13</v>
      </c>
      <c r="B47" s="116"/>
      <c r="C47" s="68" t="s">
        <v>64</v>
      </c>
      <c r="D47" s="69">
        <v>2000</v>
      </c>
      <c r="E47" s="44">
        <v>1</v>
      </c>
      <c r="F47" s="44">
        <v>1</v>
      </c>
      <c r="G47" s="46">
        <f t="shared" si="1"/>
        <v>2000</v>
      </c>
      <c r="H47" s="70" t="s">
        <v>65</v>
      </c>
    </row>
    <row r="48" spans="1:8" ht="16">
      <c r="A48" s="67">
        <v>14</v>
      </c>
      <c r="B48" s="72" t="s">
        <v>66</v>
      </c>
      <c r="C48" s="73" t="s">
        <v>67</v>
      </c>
      <c r="D48" s="69">
        <v>800</v>
      </c>
      <c r="E48" s="44">
        <v>16</v>
      </c>
      <c r="F48" s="44">
        <v>2</v>
      </c>
      <c r="G48" s="46">
        <f t="shared" si="1"/>
        <v>25600</v>
      </c>
      <c r="H48" s="70" t="s">
        <v>68</v>
      </c>
    </row>
    <row r="49" spans="1:8" ht="16">
      <c r="A49" s="67">
        <v>15</v>
      </c>
      <c r="B49" s="114" t="s">
        <v>69</v>
      </c>
      <c r="C49" s="73" t="s">
        <v>70</v>
      </c>
      <c r="D49" s="69">
        <v>1000</v>
      </c>
      <c r="E49" s="44">
        <v>1</v>
      </c>
      <c r="F49" s="44">
        <v>1</v>
      </c>
      <c r="G49" s="46">
        <f t="shared" si="1"/>
        <v>1000</v>
      </c>
      <c r="H49" s="70"/>
    </row>
    <row r="50" spans="1:8" ht="16">
      <c r="A50" s="67">
        <v>16</v>
      </c>
      <c r="B50" s="116"/>
      <c r="C50" s="73" t="s">
        <v>71</v>
      </c>
      <c r="D50" s="69">
        <v>240</v>
      </c>
      <c r="E50" s="44">
        <v>30</v>
      </c>
      <c r="F50" s="44">
        <v>1</v>
      </c>
      <c r="G50" s="46">
        <f t="shared" si="1"/>
        <v>7200</v>
      </c>
      <c r="H50" s="70" t="s">
        <v>94</v>
      </c>
    </row>
    <row r="51" spans="1:8" ht="17">
      <c r="A51" s="74"/>
      <c r="B51" s="75"/>
      <c r="C51" s="75"/>
      <c r="D51" s="76"/>
      <c r="E51" s="77" t="s">
        <v>72</v>
      </c>
      <c r="F51" s="77"/>
      <c r="G51" s="78">
        <f>SUM(G42:G50)</f>
        <v>109800</v>
      </c>
      <c r="H51" s="70"/>
    </row>
    <row r="52" spans="1:8" ht="18">
      <c r="A52" s="56" t="s">
        <v>73</v>
      </c>
      <c r="B52" s="57"/>
      <c r="C52" s="58"/>
      <c r="D52" s="59"/>
      <c r="E52" s="60"/>
      <c r="F52" s="60"/>
      <c r="G52" s="59"/>
      <c r="H52" s="61"/>
    </row>
    <row r="53" spans="1:8" ht="34">
      <c r="A53" s="62" t="s">
        <v>0</v>
      </c>
      <c r="B53" s="63" t="s">
        <v>32</v>
      </c>
      <c r="C53" s="64" t="s">
        <v>33</v>
      </c>
      <c r="D53" s="65" t="s">
        <v>34</v>
      </c>
      <c r="E53" s="64" t="s">
        <v>74</v>
      </c>
      <c r="F53" s="64" t="s">
        <v>56</v>
      </c>
      <c r="G53" s="65" t="s">
        <v>37</v>
      </c>
      <c r="H53" s="66" t="s">
        <v>1</v>
      </c>
    </row>
    <row r="54" spans="1:8" ht="51">
      <c r="A54" s="79">
        <v>17</v>
      </c>
      <c r="B54" s="98" t="s">
        <v>75</v>
      </c>
      <c r="C54" s="99" t="s">
        <v>76</v>
      </c>
      <c r="D54" s="100">
        <v>3500</v>
      </c>
      <c r="E54" s="101">
        <v>2</v>
      </c>
      <c r="F54" s="101">
        <v>1</v>
      </c>
      <c r="G54" s="102">
        <f t="shared" ref="G54" si="2">D54*E54*F54</f>
        <v>7000</v>
      </c>
      <c r="H54" s="94" t="s">
        <v>95</v>
      </c>
    </row>
    <row r="55" spans="1:8" ht="19">
      <c r="A55" s="81"/>
      <c r="B55" s="82"/>
      <c r="C55" s="83"/>
      <c r="D55" s="84"/>
      <c r="E55" s="85" t="s">
        <v>72</v>
      </c>
      <c r="F55" s="85"/>
      <c r="G55" s="86">
        <f>SUM(G54:G54)</f>
        <v>7000</v>
      </c>
    </row>
    <row r="56" spans="1:8" ht="18">
      <c r="A56" s="56" t="s">
        <v>77</v>
      </c>
      <c r="B56" s="57"/>
      <c r="C56" s="58"/>
      <c r="D56" s="59"/>
      <c r="E56" s="60"/>
      <c r="F56" s="60"/>
      <c r="G56" s="59"/>
      <c r="H56" s="61"/>
    </row>
    <row r="57" spans="1:8" ht="17" customHeight="1">
      <c r="A57" s="62" t="s">
        <v>0</v>
      </c>
      <c r="B57" s="63" t="s">
        <v>32</v>
      </c>
      <c r="C57" s="64" t="s">
        <v>33</v>
      </c>
      <c r="D57" s="65" t="s">
        <v>34</v>
      </c>
      <c r="E57" s="64" t="s">
        <v>55</v>
      </c>
      <c r="F57" s="64" t="s">
        <v>56</v>
      </c>
      <c r="G57" s="65" t="s">
        <v>37</v>
      </c>
      <c r="H57" s="66" t="s">
        <v>1</v>
      </c>
    </row>
    <row r="58" spans="1:8" ht="34">
      <c r="A58" s="79">
        <v>18</v>
      </c>
      <c r="B58" s="45" t="s">
        <v>78</v>
      </c>
      <c r="C58" s="80" t="s">
        <v>79</v>
      </c>
      <c r="D58" s="45">
        <v>900</v>
      </c>
      <c r="E58" s="45">
        <v>1</v>
      </c>
      <c r="F58" s="45">
        <v>1</v>
      </c>
      <c r="G58" s="87">
        <f t="shared" ref="G58" si="3">D58*E58*F58</f>
        <v>900</v>
      </c>
      <c r="H58" s="88" t="s">
        <v>80</v>
      </c>
    </row>
    <row r="59" spans="1:8" ht="19">
      <c r="A59" s="81"/>
      <c r="B59" s="82"/>
      <c r="C59" s="83"/>
      <c r="D59" s="84"/>
      <c r="E59" s="85" t="s">
        <v>72</v>
      </c>
      <c r="F59" s="85"/>
      <c r="G59" s="86">
        <f>SUM(G58:G58)</f>
        <v>900</v>
      </c>
      <c r="H59" s="89"/>
    </row>
    <row r="60" spans="1:8" ht="18">
      <c r="A60" s="56" t="s">
        <v>81</v>
      </c>
      <c r="B60" s="57"/>
      <c r="C60" s="58"/>
      <c r="D60" s="59"/>
      <c r="E60" s="60"/>
      <c r="F60" s="60"/>
      <c r="G60" s="59"/>
      <c r="H60" s="61"/>
    </row>
    <row r="61" spans="1:8" ht="34">
      <c r="A61" s="62" t="s">
        <v>0</v>
      </c>
      <c r="B61" s="63" t="s">
        <v>32</v>
      </c>
      <c r="C61" s="64" t="s">
        <v>33</v>
      </c>
      <c r="D61" s="65" t="s">
        <v>34</v>
      </c>
      <c r="E61" s="64" t="s">
        <v>55</v>
      </c>
      <c r="F61" s="64" t="s">
        <v>56</v>
      </c>
      <c r="G61" s="65" t="s">
        <v>37</v>
      </c>
      <c r="H61" s="66" t="s">
        <v>1</v>
      </c>
    </row>
    <row r="62" spans="1:8" ht="17">
      <c r="A62" s="79">
        <v>19</v>
      </c>
      <c r="B62" s="45" t="s">
        <v>82</v>
      </c>
      <c r="C62" s="80"/>
      <c r="D62" s="96">
        <v>0</v>
      </c>
      <c r="E62" s="96">
        <v>1</v>
      </c>
      <c r="F62" s="96">
        <v>1</v>
      </c>
      <c r="G62" s="87">
        <f t="shared" ref="G62:G73" si="4">D62*E62*F62</f>
        <v>0</v>
      </c>
      <c r="H62" s="88" t="s">
        <v>83</v>
      </c>
    </row>
    <row r="63" spans="1:8" ht="17">
      <c r="A63" s="79">
        <v>20</v>
      </c>
      <c r="B63" s="112" t="s">
        <v>84</v>
      </c>
      <c r="C63" s="80" t="s">
        <v>96</v>
      </c>
      <c r="D63" s="96">
        <v>14000</v>
      </c>
      <c r="E63" s="96">
        <v>1</v>
      </c>
      <c r="F63" s="96">
        <v>1</v>
      </c>
      <c r="G63" s="87">
        <f t="shared" si="4"/>
        <v>14000</v>
      </c>
      <c r="H63" s="88"/>
    </row>
    <row r="64" spans="1:8" ht="17">
      <c r="A64" s="79">
        <v>21</v>
      </c>
      <c r="B64" s="117"/>
      <c r="C64" s="99" t="s">
        <v>97</v>
      </c>
      <c r="D64" s="103">
        <v>1500</v>
      </c>
      <c r="E64" s="103">
        <v>1</v>
      </c>
      <c r="F64" s="103">
        <v>1</v>
      </c>
      <c r="G64" s="104">
        <f t="shared" si="4"/>
        <v>1500</v>
      </c>
      <c r="H64" s="88"/>
    </row>
    <row r="65" spans="1:8" ht="17">
      <c r="A65" s="79">
        <v>22</v>
      </c>
      <c r="B65" s="117"/>
      <c r="C65" s="99" t="s">
        <v>98</v>
      </c>
      <c r="D65" s="103">
        <v>0</v>
      </c>
      <c r="E65" s="103">
        <v>1</v>
      </c>
      <c r="F65" s="103">
        <v>1</v>
      </c>
      <c r="G65" s="104">
        <v>0</v>
      </c>
      <c r="H65" s="88" t="s">
        <v>99</v>
      </c>
    </row>
    <row r="66" spans="1:8" ht="17">
      <c r="A66" s="79">
        <v>23</v>
      </c>
      <c r="B66" s="117"/>
      <c r="C66" s="80" t="s">
        <v>85</v>
      </c>
      <c r="D66" s="96">
        <v>20</v>
      </c>
      <c r="E66" s="96">
        <v>50</v>
      </c>
      <c r="F66" s="96">
        <v>1</v>
      </c>
      <c r="G66" s="87">
        <f t="shared" si="4"/>
        <v>1000</v>
      </c>
      <c r="H66" s="88" t="s">
        <v>100</v>
      </c>
    </row>
    <row r="67" spans="1:8" ht="17">
      <c r="A67" s="79">
        <v>24</v>
      </c>
      <c r="B67" s="117"/>
      <c r="C67" s="99" t="s">
        <v>86</v>
      </c>
      <c r="D67" s="103">
        <v>350</v>
      </c>
      <c r="E67" s="103">
        <v>4</v>
      </c>
      <c r="F67" s="103">
        <v>2</v>
      </c>
      <c r="G67" s="104">
        <f t="shared" si="4"/>
        <v>2800</v>
      </c>
      <c r="H67" s="88"/>
    </row>
    <row r="68" spans="1:8" ht="17">
      <c r="A68" s="79">
        <v>25</v>
      </c>
      <c r="B68" s="117"/>
      <c r="C68" s="99" t="s">
        <v>87</v>
      </c>
      <c r="D68" s="103">
        <v>70</v>
      </c>
      <c r="E68" s="103">
        <v>4</v>
      </c>
      <c r="F68" s="103">
        <v>2</v>
      </c>
      <c r="G68" s="104">
        <f t="shared" si="4"/>
        <v>560</v>
      </c>
      <c r="H68" s="88"/>
    </row>
    <row r="69" spans="1:8" ht="17">
      <c r="A69" s="79">
        <v>26</v>
      </c>
      <c r="B69" s="113"/>
      <c r="C69" s="99" t="s">
        <v>101</v>
      </c>
      <c r="D69" s="103">
        <v>1800</v>
      </c>
      <c r="E69" s="103">
        <v>2</v>
      </c>
      <c r="F69" s="103">
        <v>1</v>
      </c>
      <c r="G69" s="104">
        <f t="shared" si="4"/>
        <v>3600</v>
      </c>
      <c r="H69" s="88"/>
    </row>
    <row r="70" spans="1:8" ht="17">
      <c r="A70" s="79">
        <v>27</v>
      </c>
      <c r="B70" s="112" t="s">
        <v>88</v>
      </c>
      <c r="C70" s="99" t="s">
        <v>89</v>
      </c>
      <c r="D70" s="103">
        <v>3500</v>
      </c>
      <c r="E70" s="103">
        <v>1</v>
      </c>
      <c r="F70" s="103">
        <v>1</v>
      </c>
      <c r="G70" s="104">
        <f t="shared" si="4"/>
        <v>3500</v>
      </c>
      <c r="H70" s="88" t="s">
        <v>90</v>
      </c>
    </row>
    <row r="71" spans="1:8" ht="17">
      <c r="A71" s="79">
        <v>28</v>
      </c>
      <c r="B71" s="117"/>
      <c r="C71" s="99" t="s">
        <v>91</v>
      </c>
      <c r="D71" s="103">
        <v>2500</v>
      </c>
      <c r="E71" s="103">
        <v>1</v>
      </c>
      <c r="F71" s="105">
        <v>1</v>
      </c>
      <c r="G71" s="104">
        <f t="shared" si="4"/>
        <v>2500</v>
      </c>
      <c r="H71" s="88"/>
    </row>
    <row r="72" spans="1:8" ht="17">
      <c r="A72" s="79">
        <v>29</v>
      </c>
      <c r="B72" s="117"/>
      <c r="C72" s="99" t="s">
        <v>92</v>
      </c>
      <c r="D72" s="103">
        <v>3500</v>
      </c>
      <c r="E72" s="103">
        <v>1</v>
      </c>
      <c r="F72" s="103">
        <v>1</v>
      </c>
      <c r="G72" s="104">
        <f t="shared" si="4"/>
        <v>3500</v>
      </c>
      <c r="H72" s="88"/>
    </row>
    <row r="73" spans="1:8" ht="17">
      <c r="A73" s="79">
        <v>30</v>
      </c>
      <c r="B73" s="113"/>
      <c r="C73" s="99" t="s">
        <v>102</v>
      </c>
      <c r="D73" s="103">
        <v>700</v>
      </c>
      <c r="E73" s="103">
        <v>10</v>
      </c>
      <c r="F73" s="103">
        <v>1</v>
      </c>
      <c r="G73" s="104">
        <f t="shared" si="4"/>
        <v>7000</v>
      </c>
      <c r="H73" s="88"/>
    </row>
    <row r="74" spans="1:8" ht="19">
      <c r="A74" s="81"/>
      <c r="B74" s="82"/>
      <c r="C74" s="83"/>
      <c r="D74" s="84"/>
      <c r="E74" s="85" t="s">
        <v>72</v>
      </c>
      <c r="F74" s="85"/>
      <c r="G74" s="86">
        <f>SUM(G62:G73)</f>
        <v>39960</v>
      </c>
      <c r="H74" s="89"/>
    </row>
    <row r="76" spans="1:8">
      <c r="G76" s="93">
        <f>SUM(G67:G73,G64:G65,G54)</f>
        <v>31960</v>
      </c>
    </row>
  </sheetData>
  <mergeCells count="28">
    <mergeCell ref="B42:B47"/>
    <mergeCell ref="B49:B50"/>
    <mergeCell ref="B63:B69"/>
    <mergeCell ref="B70:B73"/>
    <mergeCell ref="A26:B26"/>
    <mergeCell ref="D26:H26"/>
    <mergeCell ref="A27:B27"/>
    <mergeCell ref="D27:H27"/>
    <mergeCell ref="B35:B36"/>
    <mergeCell ref="H35:H36"/>
    <mergeCell ref="A23:B23"/>
    <mergeCell ref="D23:H23"/>
    <mergeCell ref="A24:B24"/>
    <mergeCell ref="D24:H24"/>
    <mergeCell ref="A25:B25"/>
    <mergeCell ref="D25:H25"/>
    <mergeCell ref="A20:B20"/>
    <mergeCell ref="D20:H20"/>
    <mergeCell ref="A21:B21"/>
    <mergeCell ref="D21:H21"/>
    <mergeCell ref="A22:B22"/>
    <mergeCell ref="D22:H22"/>
    <mergeCell ref="A1:H1"/>
    <mergeCell ref="A2:H2"/>
    <mergeCell ref="A18:B18"/>
    <mergeCell ref="D18:H18"/>
    <mergeCell ref="A19:B19"/>
    <mergeCell ref="D19:H19"/>
  </mergeCells>
  <phoneticPr fontId="30" type="noConversion"/>
  <hyperlinks>
    <hyperlink ref="B10" r:id="rId1" xr:uid="{5E356E0D-274E-8745-83A2-D63D1296DE69}"/>
  </hyperlinks>
  <pageMargins left="0.25" right="0.25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zcy</cp:lastModifiedBy>
  <cp:lastPrinted>2017-02-07T09:27:29Z</cp:lastPrinted>
  <dcterms:created xsi:type="dcterms:W3CDTF">2015-12-08T03:49:59Z</dcterms:created>
  <dcterms:modified xsi:type="dcterms:W3CDTF">2021-03-17T03:10:58Z</dcterms:modified>
</cp:coreProperties>
</file>