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songshuang/Documents/EP/2021/沃尔沃/沃尔沃b级车展/"/>
    </mc:Choice>
  </mc:AlternateContent>
  <xr:revisionPtr revIDLastSave="0" documentId="13_ncr:1_{6EEC559B-9B37-8F4C-8B10-BDDF1EE43030}" xr6:coauthVersionLast="43" xr6:coauthVersionMax="46" xr10:uidLastSave="{00000000-0000-0000-0000-000000000000}"/>
  <bookViews>
    <workbookView xWindow="0" yWindow="520" windowWidth="28800" windowHeight="15840" tabRatio="729" xr2:uid="{00000000-000D-0000-FFFF-FFFF00000000}"/>
  </bookViews>
  <sheets>
    <sheet name="汇总" sheetId="59" r:id="rId1"/>
    <sheet name="展具维修及改建 x 1" sheetId="96" r:id="rId2"/>
    <sheet name="展具新生产" sheetId="97" r:id="rId3"/>
    <sheet name="展馆第三方费用汇总" sheetId="91" r:id="rId4"/>
    <sheet name="展馆费明细" sheetId="98" r:id="rId5"/>
    <sheet name="搭建汇总" sheetId="90" r:id="rId6"/>
    <sheet name="5月南昌搭建" sheetId="77" r:id="rId7"/>
    <sheet name="5月青岛搭建" sheetId="36" r:id="rId8"/>
    <sheet name="7月西安搭建" sheetId="43" r:id="rId9"/>
    <sheet name="8月哈尔滨搭建" sheetId="73" r:id="rId10"/>
    <sheet name="9月济南搭建" sheetId="74" r:id="rId11"/>
    <sheet name="10月合肥搭建" sheetId="85" r:id="rId12"/>
    <sheet name="10月南昌搭建" sheetId="92" r:id="rId13"/>
    <sheet name="11月郑州搭建" sheetId="76" r:id="rId14"/>
    <sheet name="4月长沙搭建" sheetId="35" r:id="rId15"/>
    <sheet name="6月厦门搭建" sheetId="45" r:id="rId16"/>
    <sheet name="8月大连搭建" sheetId="81" r:id="rId17"/>
    <sheet name="10月西安搭建" sheetId="82" r:id="rId18"/>
    <sheet name="10月沈阳搭建" sheetId="72" r:id="rId19"/>
    <sheet name="10月昆明搭建" sheetId="86" r:id="rId20"/>
    <sheet name="10月贵阳搭建" sheetId="87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</externalReferences>
  <definedNames>
    <definedName name="________2010USH同事借款" localSheetId="5">#REF!</definedName>
    <definedName name="________2010USH同事借款" localSheetId="3">#REF!</definedName>
    <definedName name="________2010USH同事借款">#REF!</definedName>
    <definedName name="________2010明细账" localSheetId="5">#REF!</definedName>
    <definedName name="________2010明细账" localSheetId="3">#REF!</definedName>
    <definedName name="________2010明细账">#REF!</definedName>
    <definedName name="________2011明细账" localSheetId="5">#REF!</definedName>
    <definedName name="________2011明细账" localSheetId="3">#REF!</definedName>
    <definedName name="________2011明细账">#REF!</definedName>
    <definedName name="________2011总账">#REF!</definedName>
    <definedName name="_______2010USH同事借款">#REF!</definedName>
    <definedName name="_______2010明细账">#REF!</definedName>
    <definedName name="_______2011明细账">#REF!</definedName>
    <definedName name="_______2011总账">#REF!</definedName>
    <definedName name="______2010USH同事借款">#REF!</definedName>
    <definedName name="______2010明细账">#REF!</definedName>
    <definedName name="______2010总账">#REF!</definedName>
    <definedName name="______2011明细账">#REF!</definedName>
    <definedName name="______2011总账">#REF!</definedName>
    <definedName name="_____2010USH同事借款">#REF!</definedName>
    <definedName name="_____2010明细账">#REF!</definedName>
    <definedName name="_____2010总账">#REF!</definedName>
    <definedName name="_____2011明细账">#REF!</definedName>
    <definedName name="_____2011总账">#REF!</definedName>
    <definedName name="____2010USH同事借款">#REF!</definedName>
    <definedName name="____2010明细账">#REF!</definedName>
    <definedName name="____2010总账">#REF!</definedName>
    <definedName name="____2011明细账">#REF!</definedName>
    <definedName name="____2011总账">#REF!</definedName>
    <definedName name="___2009年5月至12月">#REF!</definedName>
    <definedName name="___2010USH同事借款">#REF!</definedName>
    <definedName name="___2010明细账">#REF!</definedName>
    <definedName name="___2010年7月前应收总部">[1]应付USH09年8月至10年6月!$A$1:$K$16</definedName>
    <definedName name="___2010总账" localSheetId="1">#REF!</definedName>
    <definedName name="___2010总账" localSheetId="2">#REF!</definedName>
    <definedName name="___2010总账">#REF!</definedName>
    <definedName name="___2011明细账" localSheetId="1">#REF!</definedName>
    <definedName name="___2011明细账" localSheetId="2">#REF!</definedName>
    <definedName name="___2011明细账">#REF!</definedName>
    <definedName name="___2011总账" localSheetId="1">#REF!</definedName>
    <definedName name="___2011总账" localSheetId="2">#REF!</definedName>
    <definedName name="___2011总账">#REF!</definedName>
    <definedName name="__2009年5月至12月">#REF!</definedName>
    <definedName name="__2010USH同事借款">#REF!</definedName>
    <definedName name="__2010明细账">#REF!</definedName>
    <definedName name="__2010年7月前应收总部">[1]应付USH09年8月至10年6月!$A$1:$K$16</definedName>
    <definedName name="__2010总账" localSheetId="1">#REF!</definedName>
    <definedName name="__2010总账" localSheetId="2">#REF!</definedName>
    <definedName name="__2010总账">#REF!</definedName>
    <definedName name="__2011明细账" localSheetId="1">#REF!</definedName>
    <definedName name="__2011明细账" localSheetId="2">#REF!</definedName>
    <definedName name="__2011明细账">#REF!</definedName>
    <definedName name="__2011总账" localSheetId="1">#REF!</definedName>
    <definedName name="__2011总账" localSheetId="2">#REF!</definedName>
    <definedName name="__2011总账">#REF!</definedName>
    <definedName name="_09年10月发生额及余额表">#REF!</definedName>
    <definedName name="_09年12月明细账">#REF!</definedName>
    <definedName name="_100531">#REF!</definedName>
    <definedName name="_1005311">#REF!</definedName>
    <definedName name="_10年1月至3月明细账">#REF!</definedName>
    <definedName name="_10月">#REF!</definedName>
    <definedName name="_10月发生额及余额表">#REF!</definedName>
    <definedName name="_10月客户应收账款余额表">#REF!</definedName>
    <definedName name="_10月应付关联公司">#REF!</definedName>
    <definedName name="_10月应收账款">#REF!</definedName>
    <definedName name="_11">#REF!</definedName>
    <definedName name="_111">#REF!</definedName>
    <definedName name="_11应付关联港币">#REF!</definedName>
    <definedName name="_11应付关联美元">#REF!</definedName>
    <definedName name="_11应付关联欧元">#REF!</definedName>
    <definedName name="_11应付关联人民币">#REF!</definedName>
    <definedName name="_11应交税金">#REF!</definedName>
    <definedName name="_11应收关联港币">#REF!</definedName>
    <definedName name="_11应收关联欧元">#REF!</definedName>
    <definedName name="_11应收关联人民币">#REF!</definedName>
    <definedName name="_11月发生额及余额表">#REF!</definedName>
    <definedName name="_11月客户应收余额表">#REF!</definedName>
    <definedName name="_11月其他应付">#REF!</definedName>
    <definedName name="_11月其他应付部门">#REF!</definedName>
    <definedName name="_11月其他应付供应商">#REF!</definedName>
    <definedName name="_11月应付利息">#REF!</definedName>
    <definedName name="_11月应付职工">#REF!</definedName>
    <definedName name="_12月发生额及余额表">#REF!</definedName>
    <definedName name="_1月其他应付款供应商其他">'[2]11应付关联港币'!$A$1:$H$14</definedName>
    <definedName name="_2008" localSheetId="1">#REF!</definedName>
    <definedName name="_2008" localSheetId="2">#REF!</definedName>
    <definedName name="_2008">#REF!</definedName>
    <definedName name="_2009" localSheetId="1">#REF!</definedName>
    <definedName name="_2009" localSheetId="2">#REF!</definedName>
    <definedName name="_2009">#REF!</definedName>
    <definedName name="_2009德明细账" localSheetId="1">#REF!</definedName>
    <definedName name="_2009德明细账" localSheetId="2">#REF!</definedName>
    <definedName name="_2009德明细账">#REF!</definedName>
    <definedName name="_2009德总账">#REF!</definedName>
    <definedName name="_2009年5月至12月">#REF!</definedName>
    <definedName name="_2010.09.03明细账">#REF!</definedName>
    <definedName name="_2010.09.03总账">#REF!</definedName>
    <definedName name="_2010.11.02明细账中">#REF!</definedName>
    <definedName name="_2010.11.02总账中">#REF!</definedName>
    <definedName name="_2010USH同事借款">#REF!</definedName>
    <definedName name="_2010佳能总账23日">#REF!</definedName>
    <definedName name="_2010明细账">#REF!</definedName>
    <definedName name="_2010年7月前应收总部">[1]应付USH09年8月至10年6月!$A$1:$K$16</definedName>
    <definedName name="_2010总账" localSheetId="1">#REF!</definedName>
    <definedName name="_2010总账" localSheetId="2">#REF!</definedName>
    <definedName name="_2010总账">#REF!</definedName>
    <definedName name="_2011.1.24中明细账" localSheetId="1">#REF!</definedName>
    <definedName name="_2011.1.24中明细账" localSheetId="2">#REF!</definedName>
    <definedName name="_2011.1.24中明细账">#REF!</definedName>
    <definedName name="_201102TB3" localSheetId="1">#REF!</definedName>
    <definedName name="_201102TB3" localSheetId="2">#REF!</definedName>
    <definedName name="_201102TB3">#REF!</definedName>
    <definedName name="_2011明细账">#REF!</definedName>
    <definedName name="_2011年1月">'[2]11应付关联港币'!$A$1:$H$202</definedName>
    <definedName name="_2011总账" localSheetId="1">#REF!</definedName>
    <definedName name="_2011总账" localSheetId="2">#REF!</definedName>
    <definedName name="_2011总账">#REF!</definedName>
    <definedName name="_2月德国其他应付款补贴" localSheetId="1">#REF!</definedName>
    <definedName name="_2月德国其他应付款补贴" localSheetId="2">#REF!</definedName>
    <definedName name="_2月德国其他应付款补贴">#REF!</definedName>
    <definedName name="_2月发生额及余额表" localSheetId="1">#REF!</definedName>
    <definedName name="_2月发生额及余额表" localSheetId="2">#REF!</definedName>
    <definedName name="_2月发生额及余额表">#REF!</definedName>
    <definedName name="_3月5日明细账中">#REF!</definedName>
    <definedName name="_3月5日总账中">#REF!</definedName>
    <definedName name="_3月发生额及余额表">#REF!</definedName>
    <definedName name="_3月工程施工">#REF!</definedName>
    <definedName name="_3月应收关联公司">#REF!</definedName>
    <definedName name="_4月工程施工总账">#REF!</definedName>
    <definedName name="_5月发生额及余额表">'[3]7-Other liabilities'!$A$1:$K$212</definedName>
    <definedName name="_5月应付港币" localSheetId="1">#REF!</definedName>
    <definedName name="_5月应付港币" localSheetId="2">#REF!</definedName>
    <definedName name="_5月应付港币">#REF!</definedName>
    <definedName name="_5月应付关联公司" localSheetId="1">#REF!</definedName>
    <definedName name="_5月应付关联公司" localSheetId="2">#REF!</definedName>
    <definedName name="_5月应付关联公司">#REF!</definedName>
    <definedName name="_5月应付美元" localSheetId="1">#REF!</definedName>
    <definedName name="_5月应付美元" localSheetId="2">#REF!</definedName>
    <definedName name="_5月应付美元">#REF!</definedName>
    <definedName name="_5月应付人民币">#REF!</definedName>
    <definedName name="_5月应收关联港币">#REF!</definedName>
    <definedName name="_5月应收关联公司">'[4]2-ARaffiliated '!#REF!</definedName>
    <definedName name="_5月应收关联欧元">'[2]11应收关联人民币'!$A$1:$J$4</definedName>
    <definedName name="_5月应收关联人民币">'[2]11应付关联港币'!$A$1:$J$32</definedName>
    <definedName name="_5月应收账款" localSheetId="1">#REF!</definedName>
    <definedName name="_5月应收账款" localSheetId="2">#REF!</definedName>
    <definedName name="_5月应收账款">#REF!</definedName>
    <definedName name="_5月应收账款余额表" localSheetId="1">#REF!</definedName>
    <definedName name="_5月应收账款余额表" localSheetId="2">#REF!</definedName>
    <definedName name="_5月应收账款余额表">#REF!</definedName>
    <definedName name="_5月正确应付欧元" localSheetId="1">#REF!</definedName>
    <definedName name="_5月正确应付欧元" localSheetId="2">#REF!</definedName>
    <definedName name="_5月正确应付欧元">#REF!</definedName>
    <definedName name="_5月自制半成品">'[5]9月其他应付款供应商'!$A$1:$H$232</definedName>
    <definedName name="_666" localSheetId="1">#REF!</definedName>
    <definedName name="_666" localSheetId="2">#REF!</definedName>
    <definedName name="_666">#REF!</definedName>
    <definedName name="_6月1日中明细账" localSheetId="1">#REF!</definedName>
    <definedName name="_6月1日中明细账" localSheetId="2">#REF!</definedName>
    <definedName name="_6月1日中明细账">#REF!</definedName>
    <definedName name="_6月1日中总账" localSheetId="1">#REF!</definedName>
    <definedName name="_6月1日中总账" localSheetId="2">#REF!</definedName>
    <definedName name="_6月1日中总账">#REF!</definedName>
    <definedName name="_6月短期借款发生及余额表">#REF!</definedName>
    <definedName name="_6月发生额及余额表">#REF!</definedName>
    <definedName name="_6月客户应收款余额表">#REF!</definedName>
    <definedName name="_6月其他应收款">#REF!</definedName>
    <definedName name="_6月应付关联公司发生额及余额表">#REF!</definedName>
    <definedName name="_6月应付关联公司项目余额表">#REF!</definedName>
    <definedName name="_7与应付职工发生额">#REF!</definedName>
    <definedName name="_7月">#REF!</definedName>
    <definedName name="_7月待摊办公费用">#REF!</definedName>
    <definedName name="_7月待摊费用">#REF!</definedName>
    <definedName name="_7月待摊工厂租金">#REF!</definedName>
    <definedName name="_7月短期借款发生及余额表">#REF!</definedName>
    <definedName name="_7月短期借款美元明细账">#REF!</definedName>
    <definedName name="_7月发生额及余额表">#REF!</definedName>
    <definedName name="_7月客户应收账款科目余额表">#REF!</definedName>
    <definedName name="_7月其他应付发生额">#REF!</definedName>
    <definedName name="_7月其他应付款供应商">#REF!</definedName>
    <definedName name="_7月其他应付款其他供应商">#REF!</definedName>
    <definedName name="_7月其他应收房屋">#REF!</definedName>
    <definedName name="_7月其他应收款">#REF!</definedName>
    <definedName name="_7月其他应收项目">#REF!</definedName>
    <definedName name="_7月应付关联">#REF!</definedName>
    <definedName name="_7月应付关联公司发生及余额表">#REF!</definedName>
    <definedName name="_7月应付关联公司项目余额表">#REF!</definedName>
    <definedName name="_7月应付总部明细账">#REF!</definedName>
    <definedName name="_7月应收港币">#REF!</definedName>
    <definedName name="_7月应收关联RMB">#REF!</definedName>
    <definedName name="_7月应收关联公司发生及余额表">#REF!</definedName>
    <definedName name="_7月应收关联公司欧元">#REF!</definedName>
    <definedName name="_7月应收账款项目余额表">#REF!</definedName>
    <definedName name="_7月预提费用差旅费">#REF!</definedName>
    <definedName name="_7月预提费用发生及余额表">#REF!</definedName>
    <definedName name="_7月预提费用其他">#REF!</definedName>
    <definedName name="_7月预提费用审计费">#REF!</definedName>
    <definedName name="_7月预提费用咨询费">#REF!</definedName>
    <definedName name="_7月预提费用租金">#REF!</definedName>
    <definedName name="_7月自制半成品">#REF!</definedName>
    <definedName name="_7月自制半成品项目总账">#REF!</definedName>
    <definedName name="_8.11明细账中">#REF!</definedName>
    <definedName name="_9应收关联欧元">'[3]7-Other liabilities'!$A$1:$L$4</definedName>
    <definedName name="_9应收关联人民币" localSheetId="1">#REF!</definedName>
    <definedName name="_9应收关联人民币" localSheetId="2">#REF!</definedName>
    <definedName name="_9应收关联人民币">#REF!</definedName>
    <definedName name="_9月发生额及余额表" localSheetId="1">#REF!</definedName>
    <definedName name="_9月发生额及余额表" localSheetId="2">#REF!</definedName>
    <definedName name="_9月发生额及余额表">#REF!</definedName>
    <definedName name="_9月其他应付款" localSheetId="1">#REF!</definedName>
    <definedName name="_9月其他应付款" localSheetId="2">#REF!</definedName>
    <definedName name="_9月其他应付款">#REF!</definedName>
    <definedName name="_9月其他应付款供应商">#REF!</definedName>
    <definedName name="_9月其他应付款员工">#REF!</definedName>
    <definedName name="_9月应付职工薪酬">'[3]7-Other liabilities'!$A$1:$K$13</definedName>
    <definedName name="_9月应收关联港币" localSheetId="1">#REF!</definedName>
    <definedName name="_9月应收关联港币" localSheetId="2">#REF!</definedName>
    <definedName name="_9月应收关联港币">#REF!</definedName>
    <definedName name="_9月应收关联公司" localSheetId="1">#REF!</definedName>
    <definedName name="_9月应收关联公司" localSheetId="2">#REF!</definedName>
    <definedName name="_9月应收关联公司">#REF!</definedName>
    <definedName name="_9月应收账款余额表" localSheetId="1">#REF!</definedName>
    <definedName name="_9月应收账款余额表" localSheetId="2">#REF!</definedName>
    <definedName name="_9月应收账款余额表">#REF!</definedName>
    <definedName name="_9月预提费用">#REF!</definedName>
    <definedName name="_9月预提费用其他明细账">#REF!</definedName>
    <definedName name="_9月自制半成品">#REF!</definedName>
    <definedName name="_自半2011">#REF!</definedName>
    <definedName name="a">#REF!</definedName>
    <definedName name="AffiliatedAP">#REF!</definedName>
    <definedName name="AR">#REF!</definedName>
    <definedName name="ARaffiliated">#REF!</definedName>
    <definedName name="ARasOFoct">#REF!</definedName>
    <definedName name="budget">#REF!</definedName>
    <definedName name="GroceryTotal">[6]计算!$L$4</definedName>
    <definedName name="monat" localSheetId="1">#REF!</definedName>
    <definedName name="monat" localSheetId="2">#REF!</definedName>
    <definedName name="monat">#REF!</definedName>
    <definedName name="Original" localSheetId="1">#REF!</definedName>
    <definedName name="Original" localSheetId="2">#REF!</definedName>
    <definedName name="Original">#REF!</definedName>
    <definedName name="_xlnm.Print_Area" localSheetId="20">'10月贵阳搭建'!$B$1:$J$28</definedName>
    <definedName name="_xlnm.Print_Area" localSheetId="11">'10月合肥搭建'!$B$1:$J$28</definedName>
    <definedName name="_xlnm.Print_Area" localSheetId="19">'10月昆明搭建'!$B$1:$J$28</definedName>
    <definedName name="_xlnm.Print_Area" localSheetId="12">'10月南昌搭建'!$B$1:$J$28</definedName>
    <definedName name="_xlnm.Print_Area" localSheetId="18">'10月沈阳搭建'!$B$1:$J$28</definedName>
    <definedName name="_xlnm.Print_Area" localSheetId="17">'10月西安搭建'!$B$1:$J$28</definedName>
    <definedName name="_xlnm.Print_Area" localSheetId="13">'11月郑州搭建'!$B$1:$J$28</definedName>
    <definedName name="_xlnm.Print_Area" localSheetId="14">'4月长沙搭建'!$B$1:$J$28</definedName>
    <definedName name="_xlnm.Print_Area" localSheetId="6">'5月南昌搭建'!$B$1:$J$33</definedName>
    <definedName name="_xlnm.Print_Area" localSheetId="7">'5月青岛搭建'!$B$1:$J$28</definedName>
    <definedName name="_xlnm.Print_Area" localSheetId="15">'6月厦门搭建'!$B$1:$J$28</definedName>
    <definedName name="_xlnm.Print_Area" localSheetId="8">'7月西安搭建'!$B$1:$J$28</definedName>
    <definedName name="_xlnm.Print_Area" localSheetId="16">'8月大连搭建'!$B$1:$J$28</definedName>
    <definedName name="_xlnm.Print_Area" localSheetId="9">'8月哈尔滨搭建'!$B$1:$J$28</definedName>
    <definedName name="_xlnm.Print_Area" localSheetId="10">'9月济南搭建'!$B$1:$J$28</definedName>
    <definedName name="_xlnm.Print_Area" localSheetId="0">汇总!$A$1:$F$28</definedName>
    <definedName name="_xlnm.Print_Area" localSheetId="1">'展具维修及改建 x 1'!$A$1:$H$127</definedName>
    <definedName name="_xlnm.Print_Area" localSheetId="2">展具新生产!$A$1:$H$122</definedName>
    <definedName name="_xlnm.Print_Titles" localSheetId="5">搭建汇总!$1:$7</definedName>
    <definedName name="_xlnm.Print_Titles" localSheetId="3">展馆第三方费用汇总!$1:$7</definedName>
    <definedName name="_xlnm.Print_Titles" localSheetId="1">'展具维修及改建 x 1'!$1:$6</definedName>
    <definedName name="_xlnm.Print_Titles" localSheetId="2">展具新生产!$1:$6</definedName>
    <definedName name="TableAnchor" localSheetId="5">#REF!</definedName>
    <definedName name="TableAnchor" localSheetId="3">#REF!</definedName>
    <definedName name="TableAnchor" localSheetId="1">#REF!</definedName>
    <definedName name="TableAnchor" localSheetId="2">#REF!</definedName>
    <definedName name="TableAnchor">#REF!</definedName>
    <definedName name="UFPrn20090913144251" localSheetId="5">#REF!</definedName>
    <definedName name="UFPrn20090913144251" localSheetId="3">#REF!</definedName>
    <definedName name="UFPrn20090913144251" localSheetId="1">#REF!</definedName>
    <definedName name="UFPrn20090913144251" localSheetId="2">#REF!</definedName>
    <definedName name="UFPrn20090913144251">#REF!</definedName>
    <definedName name="UFPrn20090913152606" localSheetId="5">#REF!</definedName>
    <definedName name="UFPrn20090913152606" localSheetId="3">#REF!</definedName>
    <definedName name="UFPrn20090913152606" localSheetId="1">#REF!</definedName>
    <definedName name="UFPrn20090913152606" localSheetId="2">#REF!</definedName>
    <definedName name="UFPrn20090913152606">#REF!</definedName>
    <definedName name="UFPrn20090929101418">#REF!</definedName>
    <definedName name="UFPrn20091015162104">#REF!</definedName>
    <definedName name="UFPrn20091113174745">#REF!</definedName>
    <definedName name="UFPrn20091214160444">#REF!</definedName>
    <definedName name="UFPrn20091215150026">#REF!</definedName>
    <definedName name="UFPrn20091215150541">#REF!</definedName>
    <definedName name="UFPrn20091215154126">#REF!</definedName>
    <definedName name="UFPrn20091215160151">#REF!</definedName>
    <definedName name="UFPrn20091215161847">#REF!</definedName>
    <definedName name="UFPrn20100121101705">#REF!</definedName>
    <definedName name="UFPrn20100121110303">#REF!</definedName>
    <definedName name="UFPrn20100121110344">#REF!</definedName>
    <definedName name="UFPrn20100121110740">#REF!</definedName>
    <definedName name="UFPrn20100121120533">#REF!</definedName>
    <definedName name="UFPrn20100121135026">#REF!</definedName>
    <definedName name="UFPrn20100121135042">#REF!</definedName>
    <definedName name="UFPrn20100121135053">#REF!</definedName>
    <definedName name="UFPrn20100121135104">#REF!</definedName>
    <definedName name="UFPrn20100121135118">#REF!</definedName>
    <definedName name="UFPrn20100121135131">#REF!</definedName>
    <definedName name="UFPrn20100121140118">#REF!</definedName>
    <definedName name="UFPrn20100121140627">#REF!</definedName>
    <definedName name="UFPrn20100121140714">#REF!</definedName>
    <definedName name="UFPrn20100121140742">#REF!</definedName>
    <definedName name="UFPrn20100222120754">#REF!</definedName>
    <definedName name="UFPrn20100222120802">#REF!</definedName>
    <definedName name="UFPrn20100222140011">#REF!</definedName>
    <definedName name="UFPrn20100222140021">#REF!</definedName>
    <definedName name="UFPrn20100222140041">#REF!</definedName>
    <definedName name="UFPrn20100222140305">#REF!</definedName>
    <definedName name="UFPrn20100222140845">#REF!</definedName>
    <definedName name="UFPrn20100222141511">#REF!</definedName>
    <definedName name="UFPrn20100222141527">#REF!</definedName>
    <definedName name="UFPrn20100222142010">#REF!</definedName>
    <definedName name="UFPrn20100222142031">#REF!</definedName>
    <definedName name="UFPrn20100222142336">#REF!</definedName>
    <definedName name="UFPrn20100312175913">#REF!</definedName>
    <definedName name="UFPrn20100406111904">#REF!</definedName>
    <definedName name="UFPrn20100416205506">#REF!</definedName>
    <definedName name="UFPrn20100416211632">#REF!</definedName>
    <definedName name="UFPrn20100419100359">#REF!</definedName>
    <definedName name="UFPrn20100419100414">#REF!</definedName>
    <definedName name="UFPrn20100419100432">#REF!</definedName>
    <definedName name="UFPrn20100419101551">#REF!</definedName>
    <definedName name="UFPrn20100419101603">#REF!</definedName>
    <definedName name="UFPrn20100419102515">#REF!</definedName>
    <definedName name="UFPrn20100419102550">#REF!</definedName>
    <definedName name="UFPrn20100419102605">#REF!</definedName>
    <definedName name="UFPrn20100419110039">#REF!</definedName>
    <definedName name="UFPrn20100419111948">#REF!</definedName>
    <definedName name="UFPrn20100419113929">#REF!</definedName>
    <definedName name="UFPrn20100419113938">#REF!</definedName>
    <definedName name="UFPrn20100419113950">#REF!</definedName>
    <definedName name="UFPrn20100419114013">#REF!</definedName>
    <definedName name="UFPrn20100419114022">#REF!</definedName>
    <definedName name="UFPrn20100506170117">'[7]中5.6日明细账'!$A$1:$J$18</definedName>
    <definedName name="UFPrn20100513141647" localSheetId="5">#REF!</definedName>
    <definedName name="UFPrn20100513141647" localSheetId="3">#REF!</definedName>
    <definedName name="UFPrn20100513141647" localSheetId="1">#REF!</definedName>
    <definedName name="UFPrn20100513141647" localSheetId="2">#REF!</definedName>
    <definedName name="UFPrn20100513141647">#REF!</definedName>
    <definedName name="UFPrn20100513143034" localSheetId="5">#REF!</definedName>
    <definedName name="UFPrn20100513143034" localSheetId="3">#REF!</definedName>
    <definedName name="UFPrn20100513143034" localSheetId="1">#REF!</definedName>
    <definedName name="UFPrn20100513143034" localSheetId="2">#REF!</definedName>
    <definedName name="UFPrn20100513143034">#REF!</definedName>
    <definedName name="UFPrn20100513143046" localSheetId="5">#REF!</definedName>
    <definedName name="UFPrn20100513143046" localSheetId="3">#REF!</definedName>
    <definedName name="UFPrn20100513143046" localSheetId="1">#REF!</definedName>
    <definedName name="UFPrn20100513143046" localSheetId="2">#REF!</definedName>
    <definedName name="UFPrn20100513143046">#REF!</definedName>
    <definedName name="UFPrn20100513143056">#REF!</definedName>
    <definedName name="UFPrn20100513144316">#REF!</definedName>
    <definedName name="UFPrn20100513144350">#REF!</definedName>
    <definedName name="UFPrn20100513145417">#REF!</definedName>
    <definedName name="UFPrn20100513145432">#REF!</definedName>
    <definedName name="UFPrn20100513145443">#REF!</definedName>
    <definedName name="UFPrn20100513145455">#REF!</definedName>
    <definedName name="UFPrn20100513153116">#REF!</definedName>
    <definedName name="UFPrn20100513153241">#REF!</definedName>
    <definedName name="UFPrn20100513164241">#REF!</definedName>
    <definedName name="UFPrn20100513164301">#REF!</definedName>
    <definedName name="UFPrn20100513164312">#REF!</definedName>
    <definedName name="UFPrn20100513164348">#REF!</definedName>
    <definedName name="UFPrn20100513164503">#REF!</definedName>
    <definedName name="UFPrn20100520100847">#REF!</definedName>
    <definedName name="UFPrn20100812171501">#REF!</definedName>
    <definedName name="UFPrn20100812175933">#REF!</definedName>
    <definedName name="UFPrn20100813142204">#REF!</definedName>
    <definedName name="UFPrn20100915152459">#REF!</definedName>
    <definedName name="UFPrn20100915152518">#REF!</definedName>
    <definedName name="UFPrn20100915152545">#REF!</definedName>
    <definedName name="UFPrn20100915155212">#REF!</definedName>
    <definedName name="UFPrn20100915181923">#REF!</definedName>
    <definedName name="UFPrn20101022181532">#REF!</definedName>
    <definedName name="UFPrn20101022181550">#REF!</definedName>
    <definedName name="UFPrn20101022181959">#REF!</definedName>
    <definedName name="UFPrn20101022182021">#REF!</definedName>
    <definedName name="UFPrn20101102103835">#REF!</definedName>
    <definedName name="UFPrn20101103101401">#REF!</definedName>
    <definedName name="UFPrn20101103121213">#REF!</definedName>
    <definedName name="UFPrn20101103142430">#REF!</definedName>
    <definedName name="UFPrn20101103181156">#REF!</definedName>
    <definedName name="UFPrn20101103182639">#REF!</definedName>
    <definedName name="UFPrn20101104134559">#REF!</definedName>
    <definedName name="UFPrn20101104154155">#REF!</definedName>
    <definedName name="UFPrn20101104211915">#REF!</definedName>
    <definedName name="UFPrn20101105103643">#REF!</definedName>
    <definedName name="UFPrn20101215141317">#REF!</definedName>
    <definedName name="UFPrn20101215143007">#REF!</definedName>
    <definedName name="UFPrn20101222140406">[8]UFPrn20101222140406!$A$1:$H$51</definedName>
    <definedName name="UFPrn20101222140951">[9]UFPrn20101222140951!$A$1:$G$11</definedName>
    <definedName name="UFPrn20101222142950">[10]UFPrn20101222142950!$A$1:$H$20</definedName>
    <definedName name="UFPrn20101222143456">[11]UFPrn20101222143456!$A$1:$H$68</definedName>
    <definedName name="UFPrn20101222144314">[12]UFPrn20101222144314!$A$1:$H$20</definedName>
    <definedName name="UFPrn20101222144922">[13]UFPrn20101222144922!$A$1:$H$21</definedName>
    <definedName name="UFPrn20101222151226">[14]UFPrn20101222151226!$A$1:$G$14</definedName>
    <definedName name="UFPrn20101223153807">[15]sales!$A$1:$C$325</definedName>
    <definedName name="UFPrn20101223154029">[15]WIP!$A$1:$H$343</definedName>
    <definedName name="UFPrn20101229113817">[16]UFPrn20101229113817!$A$1:$H$50</definedName>
    <definedName name="UFPrn20101229133231">[17]UFPrn20101229133231!$A$1:$H$84</definedName>
    <definedName name="UFPrn20101229144409">[18]UFPrn20101229144409!$A$1:$G$34</definedName>
    <definedName name="UFPrn20101229154147">[19]UFPrn20101229154147!$A$1:$J$64</definedName>
    <definedName name="UFPrn20101229160319">[20]UFPrn20101229160319!$A$1:$H$28</definedName>
    <definedName name="UFPrn20101230102409">[21]UFPrn20101230102409!$A$1:$H$62</definedName>
    <definedName name="UFPrn20110107170115">'[22]OP-个人社保'!$A$1:$H$51</definedName>
    <definedName name="UFPrn20110107170133">'[22]OP-个人公积金'!$A$1:$H$54</definedName>
    <definedName name="UFPrn20110110170838" localSheetId="5">#REF!</definedName>
    <definedName name="UFPrn20110110170838" localSheetId="3">#REF!</definedName>
    <definedName name="UFPrn20110110170838" localSheetId="1">#REF!</definedName>
    <definedName name="UFPrn20110110170838" localSheetId="2">#REF!</definedName>
    <definedName name="UFPrn20110110170838">#REF!</definedName>
    <definedName name="UFPrn20110113100752">'[23]F&amp;B'!$A$2:$H$56</definedName>
    <definedName name="UFPrn20110113101003">'[23]Witholding tax'!$A$1:$H$37</definedName>
    <definedName name="UFPrn20110113101216">'[23]Mgt fee'!$A$1:$H$40</definedName>
    <definedName name="UFPrn20110113102012" localSheetId="5">#REF!</definedName>
    <definedName name="UFPrn20110113102012" localSheetId="3">#REF!</definedName>
    <definedName name="UFPrn20110113102012" localSheetId="1">#REF!</definedName>
    <definedName name="UFPrn20110113102012" localSheetId="2">#REF!</definedName>
    <definedName name="UFPrn20110113102012">#REF!</definedName>
    <definedName name="UFPrn20110113151641">'[24]SH tb'!$A$1:$K$194</definedName>
    <definedName name="UFPrn20110113151800">'[24]GZ tb'!$A$1:$K$92</definedName>
    <definedName name="UFPrn20110113151930">'[24]FX tb'!$A$1:$K$22</definedName>
    <definedName name="UFPrn20110113152501">'[24]FX tb'!$A$1:$K$14</definedName>
    <definedName name="UFPrn20110113152544">'[24]GZ tb'!$A$1:$K$27</definedName>
    <definedName name="UFPrn20110113152806">'[24]SH tb'!$A$1:$K$43</definedName>
    <definedName name="UFPrn20110117164645">[25]UFPrn20110117164645!$A$1:$G$19</definedName>
    <definedName name="UFPrn20110117190122" localSheetId="5">#REF!</definedName>
    <definedName name="UFPrn20110117190122" localSheetId="3">#REF!</definedName>
    <definedName name="UFPrn20110117190122" localSheetId="1">#REF!</definedName>
    <definedName name="UFPrn20110117190122" localSheetId="2">#REF!</definedName>
    <definedName name="UFPrn20110117190122">#REF!</definedName>
    <definedName name="UFPrn20110119100203">[26]UFPrn20110119100203!$A$1:$G$79</definedName>
    <definedName name="UFPrn20110119102010">[27]UFPrn20110119102010!$A$1:$G$55</definedName>
    <definedName name="UFPrn20110126162615">[28]UFPrn20110126162615!$A$1:$G$100</definedName>
    <definedName name="UFPrn20110126163119" localSheetId="5">#REF!</definedName>
    <definedName name="UFPrn20110126163119" localSheetId="3">#REF!</definedName>
    <definedName name="UFPrn20110126163119" localSheetId="1">#REF!</definedName>
    <definedName name="UFPrn20110126163119" localSheetId="2">#REF!</definedName>
    <definedName name="UFPrn20110126163119">#REF!</definedName>
    <definedName name="UFPrn20110215103534" localSheetId="5">#REF!</definedName>
    <definedName name="UFPrn20110215103534" localSheetId="3">#REF!</definedName>
    <definedName name="UFPrn20110215103534" localSheetId="1">#REF!</definedName>
    <definedName name="UFPrn20110215103534" localSheetId="2">#REF!</definedName>
    <definedName name="UFPrn20110215103534">#REF!</definedName>
    <definedName name="UFPrn20110426170657" localSheetId="5">#REF!</definedName>
    <definedName name="UFPrn20110426170657" localSheetId="3">#REF!</definedName>
    <definedName name="UFPrn20110426170657" localSheetId="1">#REF!</definedName>
    <definedName name="UFPrn20110426170657" localSheetId="2">#REF!</definedName>
    <definedName name="UFPrn20110426170657">#REF!</definedName>
    <definedName name="UFPrn20110428102555">#REF!</definedName>
    <definedName name="UFPrn20110428192241">#REF!</definedName>
    <definedName name="UFPrn20110718095813">#REF!</definedName>
    <definedName name="UFPrn20110718100308">#REF!</definedName>
    <definedName name="UFPrn20110718142844">#REF!</definedName>
    <definedName name="UFPrn20110830162215">'[29]2011应付UNI欧元'!$A$1:$O$16</definedName>
    <definedName name="UFPrn20110920154512">'[2]11应付关联港币'!$A$1:$J$10</definedName>
    <definedName name="UFPrn20120926161152" localSheetId="1">#REF!</definedName>
    <definedName name="UFPrn20120926161152" localSheetId="2">#REF!</definedName>
    <definedName name="UFPrn20120926161152">#REF!</definedName>
    <definedName name="UFPrn20120926192334" localSheetId="1">#REF!</definedName>
    <definedName name="UFPrn20120926192334" localSheetId="2">#REF!</definedName>
    <definedName name="UFPrn20120926192334">#REF!</definedName>
    <definedName name="UFPrn20121024165149" localSheetId="1">#REF!</definedName>
    <definedName name="UFPrn20121024165149" localSheetId="2">#REF!</definedName>
    <definedName name="UFPrn20121024165149">#REF!</definedName>
    <definedName name="UFPrn20121024165200">#REF!</definedName>
    <definedName name="UFPrn20121024165357">#REF!</definedName>
    <definedName name="UFPrn20130308111957">#REF!</definedName>
    <definedName name="UFPrn20131121150232">#REF!</definedName>
    <definedName name="UFPrn20131128171940">#REF!</definedName>
    <definedName name="UFPrn20140321152114">#REF!</definedName>
    <definedName name="UFPrn20140411181655">#REF!</definedName>
    <definedName name="UFPrn20140414095807">#REF!</definedName>
    <definedName name="UFPrn20140418113244">#REF!</definedName>
    <definedName name="UFPrn20140425113147">#REF!</definedName>
    <definedName name="UFPrn20140428101609">#REF!</definedName>
    <definedName name="UFPrn20140508180149">#REF!</definedName>
    <definedName name="UFPrn20140529130458">#REF!</definedName>
    <definedName name="UFPrn20140612135046">#REF!</definedName>
    <definedName name="UFPrn20140613174716">#REF!</definedName>
    <definedName name="UFPrn20140618130918">#REF!</definedName>
    <definedName name="UFPrn20140625121540">#REF!</definedName>
    <definedName name="UFPrn20141017143956">#REF!</definedName>
    <definedName name="UFPrn20150413181657">#REF!</definedName>
    <definedName name="UFPrn20150629180908">#REF!</definedName>
    <definedName name="UFPrn20151103153630">#REF!</definedName>
    <definedName name="UFPrn20151202104515">#REF!</definedName>
    <definedName name="UFPrn20151231113616">#REF!</definedName>
    <definedName name="UFPrn20160126102204">#REF!</definedName>
    <definedName name="北分待摊">#REF!</definedName>
    <definedName name="北分发生额">#REF!</definedName>
    <definedName name="北分其他应收">#REF!</definedName>
    <definedName name="北分其他应收款">#REF!</definedName>
    <definedName name="北分应付北京">#REF!</definedName>
    <definedName name="北分应付北京余额表">#REF!</definedName>
    <definedName name="北京待摊费用">#REF!</definedName>
    <definedName name="北京其他应收">#REF!</definedName>
    <definedName name="北京其他应收及待摊费用">#REF!</definedName>
    <definedName name="北京其他应收项目">#REF!</definedName>
    <definedName name="变动成本">'[2]11应收关联人民币'!$A$1:$H$78</definedName>
    <definedName name="差旅费" localSheetId="1">#REF!</definedName>
    <definedName name="差旅费" localSheetId="2">#REF!</definedName>
    <definedName name="差旅费">#REF!</definedName>
    <definedName name="大类">[30]联动菜单!$A$1:$H$1</definedName>
    <definedName name="待摊费用">'[2]11应收关联人民币'!$A$1:$K$7</definedName>
    <definedName name="待摊费用4月明细账" localSheetId="1">#REF!</definedName>
    <definedName name="待摊费用4月明细账" localSheetId="2">#REF!</definedName>
    <definedName name="待摊费用4月明细账">#REF!</definedName>
    <definedName name="待摊费用办公费" localSheetId="1">#REF!</definedName>
    <definedName name="待摊费用办公费" localSheetId="2">#REF!</definedName>
    <definedName name="待摊费用办公费">#REF!</definedName>
    <definedName name="待摊费用办公费用" localSheetId="1">#REF!</definedName>
    <definedName name="待摊费用办公费用" localSheetId="2">#REF!</definedName>
    <definedName name="待摊费用办公费用">#REF!</definedName>
    <definedName name="待摊费用工厂租金">#REF!</definedName>
    <definedName name="待摊费用其它">#REF!</definedName>
    <definedName name="导出11年8月G账应收人民币">#REF!</definedName>
    <definedName name="德2010年明细账">#REF!</definedName>
    <definedName name="德2010年总账">#REF!</definedName>
    <definedName name="点点滴滴">#REF!</definedName>
    <definedName name="短期借款">#REF!</definedName>
    <definedName name="短期借款发生额及余额表">#REF!</definedName>
    <definedName name="短期借款港币">#REF!</definedName>
    <definedName name="短期借款人民币">#REF!</definedName>
    <definedName name="发生额及余额表">#REF!</definedName>
    <definedName name="发生额及余额表2">#REF!</definedName>
    <definedName name="港币">#REF!</definedName>
    <definedName name="个人所得税">#REF!</definedName>
    <definedName name="工程施工">#REF!</definedName>
    <definedName name="工程施工项目总账">#REF!</definedName>
    <definedName name="供应商科目余额表">#REF!</definedName>
    <definedName name="供应商项目余额表">#REF!</definedName>
    <definedName name="截至3月底应收账款余额表">#REF!</definedName>
    <definedName name="客户美元">#REF!</definedName>
    <definedName name="客户项目余额表">#REF!</definedName>
    <definedName name="客户应收余额表">#REF!</definedName>
    <definedName name="客户应收账款余额表">#REF!</definedName>
    <definedName name="美丽">#REF!</definedName>
    <definedName name="明细账7.28">#REF!</definedName>
    <definedName name="欧元">#REF!</definedName>
    <definedName name="其他">#REF!</definedName>
    <definedName name="其他供应商">#REF!</definedName>
    <definedName name="其他应付部门">#REF!</definedName>
    <definedName name="其他应付供应商">#REF!</definedName>
    <definedName name="其他应付供应商C账">'[31]附件1-其他应收房屋押金'!$A$1:$J$27</definedName>
    <definedName name="其他应付供应商其他">'[31]附件3-其他应收项目押金'!$A$1:$H$8</definedName>
    <definedName name="其他应付款" localSheetId="5">#REF!</definedName>
    <definedName name="其他应付款" localSheetId="3">#REF!</definedName>
    <definedName name="其他应付款" localSheetId="1">#REF!</definedName>
    <definedName name="其他应付款" localSheetId="2">#REF!</definedName>
    <definedName name="其他应付款">#REF!</definedName>
    <definedName name="其他应付款5月" localSheetId="5">#REF!</definedName>
    <definedName name="其他应付款5月" localSheetId="3">#REF!</definedName>
    <definedName name="其他应付款5月" localSheetId="1">#REF!</definedName>
    <definedName name="其他应付款5月" localSheetId="2">#REF!</definedName>
    <definedName name="其他应付款5月">#REF!</definedName>
    <definedName name="其他应付款部门">'[2]11应收关联人民币'!$A$1:$L$30</definedName>
    <definedName name="其他应付款发生额及余额表" localSheetId="1">#REF!</definedName>
    <definedName name="其他应付款发生额及余额表" localSheetId="2">#REF!</definedName>
    <definedName name="其他应付款发生额及余额表">#REF!</definedName>
    <definedName name="其他应付款供应商">'[4]2-ARaffiliated '!$A$1:$J$27</definedName>
    <definedName name="其他应付款供应商余额表" localSheetId="1">#REF!</definedName>
    <definedName name="其他应付款供应商余额表" localSheetId="2">#REF!</definedName>
    <definedName name="其他应付款供应商余额表">#REF!</definedName>
    <definedName name="其他应付款临时工" localSheetId="1">#REF!</definedName>
    <definedName name="其他应付款临时工" localSheetId="2">#REF!</definedName>
    <definedName name="其他应付款临时工">#REF!</definedName>
    <definedName name="其他应付款临时工部门" localSheetId="1">#REF!</definedName>
    <definedName name="其他应付款临时工部门" localSheetId="2">#REF!</definedName>
    <definedName name="其他应付款临时工部门">#REF!</definedName>
    <definedName name="其他应付款临时工工资">#REF!</definedName>
    <definedName name="其他应付款其他">'[31]附件3-其他应收项目押金'!$A$1:$H$14</definedName>
    <definedName name="其他应付款其他明细账" localSheetId="5">#REF!</definedName>
    <definedName name="其他应付款其他明细账" localSheetId="3">#REF!</definedName>
    <definedName name="其他应付款其他明细账" localSheetId="1">#REF!</definedName>
    <definedName name="其他应付款其他明细账" localSheetId="2">#REF!</definedName>
    <definedName name="其他应付款其他明细账">#REF!</definedName>
    <definedName name="其他应付款其它">'[4]4-Other provision'!$A$1:$H$14</definedName>
    <definedName name="其他应付款员工">'[31]附件1-其他应收房屋押金'!$A$1:$J$35</definedName>
    <definedName name="其他应付款暂估">'[31]附件3-其他应收项目押金'!$A$1:$J$3</definedName>
    <definedName name="其他应付员工" localSheetId="5">#REF!</definedName>
    <definedName name="其他应付员工" localSheetId="3">#REF!</definedName>
    <definedName name="其他应付员工" localSheetId="1">#REF!</definedName>
    <definedName name="其他应付员工" localSheetId="2">#REF!</definedName>
    <definedName name="其他应付员工">#REF!</definedName>
    <definedName name="其他应收代付款" localSheetId="5">#REF!</definedName>
    <definedName name="其他应收代付款" localSheetId="3">#REF!</definedName>
    <definedName name="其他应收代付款" localSheetId="1">#REF!</definedName>
    <definedName name="其他应收代付款" localSheetId="2">#REF!</definedName>
    <definedName name="其他应收代付款">#REF!</definedName>
    <definedName name="其他应收发生额及余额表" localSheetId="5">#REF!</definedName>
    <definedName name="其他应收发生额及余额表" localSheetId="3">#REF!</definedName>
    <definedName name="其他应收发生额及余额表" localSheetId="1">#REF!</definedName>
    <definedName name="其他应收发生额及余额表" localSheetId="2">#REF!</definedName>
    <definedName name="其他应收发生额及余额表">#REF!</definedName>
    <definedName name="其他应收房屋押金">'[2]11应收关联人民币'!$A$1:$J$7</definedName>
    <definedName name="其他应收房租押金" localSheetId="1">#REF!</definedName>
    <definedName name="其他应收房租押金" localSheetId="2">#REF!</definedName>
    <definedName name="其他应收房租押金">#REF!</definedName>
    <definedName name="其他应收公司员工">'[4]4-Other provision'!$A$1:$L$43</definedName>
    <definedName name="其他应收款">'[2]11应付关联港币'!$A$1:$K$9</definedName>
    <definedName name="其他应收款房屋租金" localSheetId="1">#REF!</definedName>
    <definedName name="其他应收款房屋租金" localSheetId="2">#REF!</definedName>
    <definedName name="其他应收款房屋租金">#REF!</definedName>
    <definedName name="其他应收款其它" localSheetId="1">#REF!</definedName>
    <definedName name="其他应收款其它" localSheetId="2">#REF!</definedName>
    <definedName name="其他应收款其它">#REF!</definedName>
    <definedName name="其他应收款项目押金" localSheetId="1">#REF!</definedName>
    <definedName name="其他应收款项目押金" localSheetId="2">#REF!</definedName>
    <definedName name="其他应收款项目押金">#REF!</definedName>
    <definedName name="其他应收款员工">#REF!</definedName>
    <definedName name="其他应收其它">#REF!</definedName>
    <definedName name="其他应收项目押金">#REF!</definedName>
    <definedName name="其他应收项目押金2">'[3]7-Other liabilities'!$A$1:$J$28</definedName>
    <definedName name="其他应收员工2">'[5]9月其他应付款供应商'!$A$1:$J$43</definedName>
    <definedName name="人民币" localSheetId="1">#REF!</definedName>
    <definedName name="人民币" localSheetId="2">#REF!</definedName>
    <definedName name="人民币">#REF!</definedName>
    <definedName name="审计费" localSheetId="1">#REF!</definedName>
    <definedName name="审计费" localSheetId="2">#REF!</definedName>
    <definedName name="审计费">#REF!</definedName>
    <definedName name="项目总账8.12" localSheetId="1">#REF!</definedName>
    <definedName name="项目总账8.12" localSheetId="2">#REF!</definedName>
    <definedName name="项目总账8.12">#REF!</definedName>
    <definedName name="营业税">#REF!</definedName>
    <definedName name="应付">#REF!</definedName>
    <definedName name="应付UNI">#REF!</definedName>
    <definedName name="应付USH1至6月">#REF!</definedName>
    <definedName name="应付USH明细账">#REF!</definedName>
    <definedName name="应付USH余额表">#REF!</definedName>
    <definedName name="应付工资">#REF!</definedName>
    <definedName name="应付关港币">#REF!</definedName>
    <definedName name="应付关联">#REF!</definedName>
    <definedName name="应付关联EUR">#REF!</definedName>
    <definedName name="应付关联RMB">#REF!</definedName>
    <definedName name="应付关联USH人民币">#REF!</definedName>
    <definedName name="应付关联港币">'[32]5-AP to affiliated company'!#REF!</definedName>
    <definedName name="应付关联公司" localSheetId="5">#REF!</definedName>
    <definedName name="应付关联公司" localSheetId="3">#REF!</definedName>
    <definedName name="应付关联公司" localSheetId="1">#REF!</definedName>
    <definedName name="应付关联公司" localSheetId="2">#REF!</definedName>
    <definedName name="应付关联公司">#REF!</definedName>
    <definedName name="应付关联公司10月" localSheetId="5">#REF!</definedName>
    <definedName name="应付关联公司10月" localSheetId="3">#REF!</definedName>
    <definedName name="应付关联公司10月" localSheetId="1">#REF!</definedName>
    <definedName name="应付关联公司10月" localSheetId="2">#REF!</definedName>
    <definedName name="应付关联公司10月">#REF!</definedName>
    <definedName name="应付关联公司发生额及余额表" localSheetId="5">'[32]5-AP to affiliated company'!#REF!</definedName>
    <definedName name="应付关联公司发生额及余额表" localSheetId="3">'[32]5-AP to affiliated company'!#REF!</definedName>
    <definedName name="应付关联公司发生额及余额表" localSheetId="1">'[32]5-AP to affiliated company'!#REF!</definedName>
    <definedName name="应付关联公司发生额及余额表" localSheetId="2">'[32]5-AP to affiliated company'!#REF!</definedName>
    <definedName name="应付关联公司发生额及余额表">'[32]5-AP to affiliated company'!#REF!</definedName>
    <definedName name="应付关联公司美元" localSheetId="5">'[32]5-AP to affiliated company'!#REF!</definedName>
    <definedName name="应付关联公司美元" localSheetId="3">'[32]5-AP to affiliated company'!#REF!</definedName>
    <definedName name="应付关联公司美元" localSheetId="1">'[32]5-AP to affiliated company'!#REF!</definedName>
    <definedName name="应付关联公司美元" localSheetId="2">'[32]5-AP to affiliated company'!#REF!</definedName>
    <definedName name="应付关联公司美元">'[32]5-AP to affiliated company'!#REF!</definedName>
    <definedName name="应付关联公司明细" localSheetId="5">#REF!</definedName>
    <definedName name="应付关联公司明细" localSheetId="3">#REF!</definedName>
    <definedName name="应付关联公司明细" localSheetId="1">#REF!</definedName>
    <definedName name="应付关联公司明细" localSheetId="2">#REF!</definedName>
    <definedName name="应付关联公司明细">#REF!</definedName>
    <definedName name="应付关联公司明细账" localSheetId="5">#REF!</definedName>
    <definedName name="应付关联公司明细账" localSheetId="3">#REF!</definedName>
    <definedName name="应付关联公司明细账" localSheetId="1">#REF!</definedName>
    <definedName name="应付关联公司明细账" localSheetId="2">#REF!</definedName>
    <definedName name="应付关联公司明细账">#REF!</definedName>
    <definedName name="应付关联公司欧元" localSheetId="5">'[32]5-AP to affiliated company'!#REF!</definedName>
    <definedName name="应付关联公司欧元" localSheetId="3">'[32]5-AP to affiliated company'!#REF!</definedName>
    <definedName name="应付关联公司欧元" localSheetId="1">'[32]5-AP to affiliated company'!#REF!</definedName>
    <definedName name="应付关联公司欧元" localSheetId="2">'[32]5-AP to affiliated company'!#REF!</definedName>
    <definedName name="应付关联公司欧元">'[32]5-AP to affiliated company'!#REF!</definedName>
    <definedName name="应付关联公司人民币" localSheetId="5">'[32]5-AP to affiliated company'!#REF!</definedName>
    <definedName name="应付关联公司人民币" localSheetId="3">'[32]5-AP to affiliated company'!#REF!</definedName>
    <definedName name="应付关联公司人民币" localSheetId="1">'[32]5-AP to affiliated company'!#REF!</definedName>
    <definedName name="应付关联公司人民币" localSheetId="2">'[32]5-AP to affiliated company'!#REF!</definedName>
    <definedName name="应付关联公司人民币">'[32]5-AP to affiliated company'!#REF!</definedName>
    <definedName name="应付关联公司新" localSheetId="5">#REF!</definedName>
    <definedName name="应付关联公司新" localSheetId="3">#REF!</definedName>
    <definedName name="应付关联公司新" localSheetId="1">#REF!</definedName>
    <definedName name="应付关联公司新" localSheetId="2">#REF!</definedName>
    <definedName name="应付关联公司新">#REF!</definedName>
    <definedName name="应付关联公司余额表" localSheetId="5">#REF!</definedName>
    <definedName name="应付关联公司余额表" localSheetId="3">#REF!</definedName>
    <definedName name="应付关联公司余额表" localSheetId="1">#REF!</definedName>
    <definedName name="应付关联公司余额表" localSheetId="2">#REF!</definedName>
    <definedName name="应付关联公司余额表">#REF!</definedName>
    <definedName name="应付关联美元" localSheetId="5">#REF!</definedName>
    <definedName name="应付关联美元" localSheetId="3">#REF!</definedName>
    <definedName name="应付关联美元" localSheetId="1">#REF!</definedName>
    <definedName name="应付关联美元" localSheetId="2">#REF!</definedName>
    <definedName name="应付关联美元">#REF!</definedName>
    <definedName name="应付关联欧元">#REF!</definedName>
    <definedName name="应付关联人民币">#REF!</definedName>
    <definedName name="应付关联人民币USH">#REF!</definedName>
    <definedName name="应付关联项目余额表">#REF!</definedName>
    <definedName name="应付关联新港币">#REF!</definedName>
    <definedName name="应付关联新欧元">#REF!</definedName>
    <definedName name="应付关联余额表from8月">#REF!</definedName>
    <definedName name="应付关联账款发生额及余额">#REF!</definedName>
    <definedName name="应付关欧元">#REF!</definedName>
    <definedName name="应付利息">#REF!</definedName>
    <definedName name="应付利息5月">#REF!</definedName>
    <definedName name="应付利息香港">#REF!</definedName>
    <definedName name="应付欧元">#REF!</definedName>
    <definedName name="应付欧元3">#REF!</definedName>
    <definedName name="应付欧元余额表">#REF!</definedName>
    <definedName name="应付人民币">#REF!</definedName>
    <definedName name="应付职工薪酬">'[5]9月其他应付款供应商'!$A$1:$K$13</definedName>
    <definedName name="应付职工薪酬5月发生额及余额表" localSheetId="1">#REF!</definedName>
    <definedName name="应付职工薪酬5月发生额及余额表" localSheetId="2">#REF!</definedName>
    <definedName name="应付职工薪酬5月发生额及余额表">#REF!</definedName>
    <definedName name="应付职工薪酬发生额" localSheetId="1">#REF!</definedName>
    <definedName name="应付职工薪酬发生额" localSheetId="2">#REF!</definedName>
    <definedName name="应付职工薪酬发生额">#REF!</definedName>
    <definedName name="应付职工薪酬发生额及余额表" localSheetId="1">#REF!</definedName>
    <definedName name="应付职工薪酬发生额及余额表" localSheetId="2">#REF!</definedName>
    <definedName name="应付职工薪酬发生额及余额表">#REF!</definedName>
    <definedName name="应付总部">#REF!</definedName>
    <definedName name="应付总部明细账">#REF!</definedName>
    <definedName name="应付总部欧元">#REF!</definedName>
    <definedName name="应付总部欧元G账2011年8月至3月">#REF!</definedName>
    <definedName name="应付总部人民币">#REF!</definedName>
    <definedName name="应交个人说的是10月">#REF!</definedName>
    <definedName name="应交个人所得税明细账">#REF!</definedName>
    <definedName name="应交税费">#REF!</definedName>
    <definedName name="应交税金">#REF!</definedName>
    <definedName name="应交营业税10月">#REF!</definedName>
    <definedName name="应交营业税明细账">#REF!</definedName>
    <definedName name="应收">#REF!</definedName>
    <definedName name="应收10月港币">#REF!</definedName>
    <definedName name="应收RMB">#REF!</definedName>
    <definedName name="应收TORMOEN">#REF!</definedName>
    <definedName name="应收USH1至6月">#REF!</definedName>
    <definedName name="应收USH项目明细账1至6月">#REF!</definedName>
    <definedName name="应收USH余额表">#REF!</definedName>
    <definedName name="应收港币">#REF!</definedName>
    <definedName name="应收港元">#REF!</definedName>
    <definedName name="应收关联">#REF!</definedName>
    <definedName name="应收关联EUR">#REF!</definedName>
    <definedName name="应收关联RMB">#REF!</definedName>
    <definedName name="应收关联发生额">#REF!</definedName>
    <definedName name="应收关联港币">#REF!</definedName>
    <definedName name="应收关联港元">#REF!</definedName>
    <definedName name="应收关联公司">#REF!</definedName>
    <definedName name="应收关联公司明细账">#REF!</definedName>
    <definedName name="应收关联欧元">#REF!</definedName>
    <definedName name="应收关联人民币">#REF!</definedName>
    <definedName name="应收欧元">#REF!</definedName>
    <definedName name="应收人民币">#REF!</definedName>
    <definedName name="应收上海">#REF!</definedName>
    <definedName name="应收香港">#REF!</definedName>
    <definedName name="应收香港特别行政区北京办事处">#REF!</definedName>
    <definedName name="应收余额表from8月">#REF!</definedName>
    <definedName name="应收账款">#REF!</definedName>
    <definedName name="应收账款电通">#REF!</definedName>
    <definedName name="应收账款发生额">#REF!</definedName>
    <definedName name="应收账款科目余额表">#REF!</definedName>
    <definedName name="应收账款客户余额表">#REF!</definedName>
    <definedName name="应收账款明细账">#REF!</definedName>
    <definedName name="应收账款项目明细账">#REF!</definedName>
    <definedName name="应收账款余额表">#REF!</definedName>
    <definedName name="应收账款暂估">'[3]7-Other liabilities'!$A$1:$L$4</definedName>
    <definedName name="应收总部" localSheetId="1">#REF!</definedName>
    <definedName name="应收总部" localSheetId="2">#REF!</definedName>
    <definedName name="应收总部">#REF!</definedName>
    <definedName name="应收总部欧元" localSheetId="1">#REF!</definedName>
    <definedName name="应收总部欧元" localSheetId="2">#REF!</definedName>
    <definedName name="应收总部欧元">#REF!</definedName>
    <definedName name="余额表新" localSheetId="1">#REF!</definedName>
    <definedName name="余额表新" localSheetId="2">#REF!</definedName>
    <definedName name="余额表新">#REF!</definedName>
    <definedName name="预提差旅费">#REF!</definedName>
    <definedName name="预提费用7月">#REF!</definedName>
    <definedName name="预提费用其它10年8月至11年5月">#REF!</definedName>
    <definedName name="预提费用审计费">#REF!</definedName>
    <definedName name="预提费用余额表">#REF!</definedName>
    <definedName name="预提费用咨询费">#REF!</definedName>
    <definedName name="预提其他">#REF!</definedName>
    <definedName name="预提审计">#REF!</definedName>
    <definedName name="预提咨询">#REF!</definedName>
    <definedName name="预提租金">#REF!</definedName>
    <definedName name="咨询费">#REF!</definedName>
    <definedName name="自制半成品">#REF!</definedName>
    <definedName name="自制半成品1月">'[2]11应付关联港币'!$A$1:$H$202</definedName>
    <definedName name="自制半成品科目明细账" localSheetId="1">#REF!</definedName>
    <definedName name="自制半成品科目明细账" localSheetId="2">#REF!</definedName>
    <definedName name="自制半成品科目明细账">#REF!</definedName>
    <definedName name="自制半成品总账" localSheetId="1">#REF!</definedName>
    <definedName name="自制半成品总账" localSheetId="2">#REF!</definedName>
    <definedName name="自制半成品总账">#REF!</definedName>
    <definedName name="自制半成品总账6月" localSheetId="1">#REF!</definedName>
    <definedName name="自制半成品总账6月" localSheetId="2">#REF!</definedName>
    <definedName name="自制半成品总账6月">#REF!</definedName>
    <definedName name="总账7.28">#REF!</definedName>
    <definedName name="租金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92" l="1"/>
  <c r="I10" i="92"/>
  <c r="I11" i="92"/>
  <c r="I12" i="92"/>
  <c r="I13" i="92"/>
  <c r="I8" i="92"/>
  <c r="I9" i="74"/>
  <c r="I10" i="74"/>
  <c r="I11" i="74"/>
  <c r="I12" i="74"/>
  <c r="I13" i="74"/>
  <c r="I8" i="74"/>
  <c r="I9" i="77"/>
  <c r="I10" i="77"/>
  <c r="I11" i="77"/>
  <c r="I12" i="77"/>
  <c r="I13" i="77"/>
  <c r="I8" i="77"/>
  <c r="I15" i="77"/>
  <c r="I14" i="77"/>
  <c r="I17" i="77"/>
  <c r="I18" i="77"/>
  <c r="I19" i="77"/>
  <c r="I16" i="77"/>
  <c r="I21" i="77"/>
  <c r="I22" i="77"/>
  <c r="I20" i="77"/>
  <c r="I24" i="77"/>
  <c r="I25" i="77"/>
  <c r="I26" i="77"/>
  <c r="I27" i="77"/>
  <c r="I23" i="77"/>
  <c r="I7" i="77"/>
  <c r="D9" i="90"/>
  <c r="G9" i="90"/>
  <c r="I15" i="74"/>
  <c r="I14" i="74"/>
  <c r="I17" i="74"/>
  <c r="I18" i="74"/>
  <c r="I19" i="74"/>
  <c r="I16" i="74"/>
  <c r="I21" i="74"/>
  <c r="I22" i="74"/>
  <c r="I20" i="74"/>
  <c r="I7" i="74"/>
  <c r="D13" i="90"/>
  <c r="G13" i="90"/>
  <c r="I15" i="92"/>
  <c r="I14" i="92"/>
  <c r="I17" i="92"/>
  <c r="I18" i="92"/>
  <c r="I19" i="92"/>
  <c r="I16" i="92"/>
  <c r="I21" i="92"/>
  <c r="I22" i="92"/>
  <c r="I20" i="92"/>
  <c r="I7" i="92"/>
  <c r="D15" i="90"/>
  <c r="G15" i="90"/>
  <c r="I9" i="36"/>
  <c r="I10" i="36"/>
  <c r="I11" i="36"/>
  <c r="I12" i="36"/>
  <c r="I13" i="36"/>
  <c r="I8" i="36"/>
  <c r="I15" i="36"/>
  <c r="I14" i="36"/>
  <c r="I17" i="36"/>
  <c r="I18" i="36"/>
  <c r="I19" i="36"/>
  <c r="I16" i="36"/>
  <c r="I21" i="36"/>
  <c r="I22" i="36"/>
  <c r="I20" i="36"/>
  <c r="I7" i="36"/>
  <c r="D10" i="90"/>
  <c r="G10" i="90"/>
  <c r="I9" i="43"/>
  <c r="I10" i="43"/>
  <c r="I11" i="43"/>
  <c r="I12" i="43"/>
  <c r="I13" i="43"/>
  <c r="I8" i="43"/>
  <c r="I15" i="43"/>
  <c r="I14" i="43"/>
  <c r="I17" i="43"/>
  <c r="I18" i="43"/>
  <c r="I19" i="43"/>
  <c r="I16" i="43"/>
  <c r="I21" i="43"/>
  <c r="I22" i="43"/>
  <c r="I20" i="43"/>
  <c r="I7" i="43"/>
  <c r="D11" i="90"/>
  <c r="G11" i="90"/>
  <c r="I9" i="73"/>
  <c r="I10" i="73"/>
  <c r="I11" i="73"/>
  <c r="I12" i="73"/>
  <c r="I13" i="73"/>
  <c r="I8" i="73"/>
  <c r="I15" i="73"/>
  <c r="I14" i="73"/>
  <c r="I17" i="73"/>
  <c r="I18" i="73"/>
  <c r="I19" i="73"/>
  <c r="I16" i="73"/>
  <c r="I21" i="73"/>
  <c r="I22" i="73"/>
  <c r="I20" i="73"/>
  <c r="I7" i="73"/>
  <c r="D12" i="90"/>
  <c r="G12" i="90"/>
  <c r="I9" i="85"/>
  <c r="I10" i="85"/>
  <c r="I11" i="85"/>
  <c r="I12" i="85"/>
  <c r="I13" i="85"/>
  <c r="I8" i="85"/>
  <c r="I15" i="85"/>
  <c r="I14" i="85"/>
  <c r="I17" i="85"/>
  <c r="I18" i="85"/>
  <c r="I19" i="85"/>
  <c r="I16" i="85"/>
  <c r="I21" i="85"/>
  <c r="I22" i="85"/>
  <c r="I20" i="85"/>
  <c r="I7" i="85"/>
  <c r="D14" i="90"/>
  <c r="G14" i="90"/>
  <c r="I9" i="76"/>
  <c r="I10" i="76"/>
  <c r="I11" i="76"/>
  <c r="I12" i="76"/>
  <c r="I13" i="76"/>
  <c r="I8" i="76"/>
  <c r="I15" i="76"/>
  <c r="I14" i="76"/>
  <c r="I17" i="76"/>
  <c r="I18" i="76"/>
  <c r="I19" i="76"/>
  <c r="I16" i="76"/>
  <c r="I21" i="76"/>
  <c r="I22" i="76"/>
  <c r="I20" i="76"/>
  <c r="I7" i="76"/>
  <c r="D16" i="90"/>
  <c r="G16" i="90"/>
  <c r="I9" i="35"/>
  <c r="I10" i="35"/>
  <c r="I11" i="35"/>
  <c r="I12" i="35"/>
  <c r="I13" i="35"/>
  <c r="I8" i="35"/>
  <c r="I15" i="35"/>
  <c r="I14" i="35"/>
  <c r="I17" i="35"/>
  <c r="I18" i="35"/>
  <c r="I19" i="35"/>
  <c r="I16" i="35"/>
  <c r="I21" i="35"/>
  <c r="I22" i="35"/>
  <c r="I20" i="35"/>
  <c r="I7" i="35"/>
  <c r="D17" i="90"/>
  <c r="G17" i="90"/>
  <c r="I9" i="45"/>
  <c r="I10" i="45"/>
  <c r="I11" i="45"/>
  <c r="I12" i="45"/>
  <c r="I13" i="45"/>
  <c r="I8" i="45"/>
  <c r="I15" i="45"/>
  <c r="I14" i="45"/>
  <c r="I17" i="45"/>
  <c r="I18" i="45"/>
  <c r="I19" i="45"/>
  <c r="I16" i="45"/>
  <c r="I21" i="45"/>
  <c r="I22" i="45"/>
  <c r="I20" i="45"/>
  <c r="I7" i="45"/>
  <c r="D18" i="90"/>
  <c r="G18" i="90"/>
  <c r="I9" i="81"/>
  <c r="I10" i="81"/>
  <c r="I11" i="81"/>
  <c r="I12" i="81"/>
  <c r="I13" i="81"/>
  <c r="I8" i="81"/>
  <c r="I15" i="81"/>
  <c r="I14" i="81"/>
  <c r="I17" i="81"/>
  <c r="I18" i="81"/>
  <c r="I19" i="81"/>
  <c r="I16" i="81"/>
  <c r="I21" i="81"/>
  <c r="I22" i="81"/>
  <c r="I20" i="81"/>
  <c r="I7" i="81"/>
  <c r="D19" i="90"/>
  <c r="G19" i="90"/>
  <c r="I9" i="82"/>
  <c r="I10" i="82"/>
  <c r="I11" i="82"/>
  <c r="I12" i="82"/>
  <c r="I13" i="82"/>
  <c r="I8" i="82"/>
  <c r="I15" i="82"/>
  <c r="I14" i="82"/>
  <c r="I17" i="82"/>
  <c r="I18" i="82"/>
  <c r="I19" i="82"/>
  <c r="I16" i="82"/>
  <c r="I21" i="82"/>
  <c r="I22" i="82"/>
  <c r="I20" i="82"/>
  <c r="I7" i="82"/>
  <c r="D20" i="90"/>
  <c r="G20" i="90"/>
  <c r="I9" i="72"/>
  <c r="I10" i="72"/>
  <c r="I11" i="72"/>
  <c r="I12" i="72"/>
  <c r="I13" i="72"/>
  <c r="I8" i="72"/>
  <c r="I15" i="72"/>
  <c r="I14" i="72"/>
  <c r="I17" i="72"/>
  <c r="I18" i="72"/>
  <c r="I19" i="72"/>
  <c r="I16" i="72"/>
  <c r="I21" i="72"/>
  <c r="I22" i="72"/>
  <c r="I20" i="72"/>
  <c r="I7" i="72"/>
  <c r="D21" i="90"/>
  <c r="G21" i="90"/>
  <c r="I9" i="86"/>
  <c r="I10" i="86"/>
  <c r="I11" i="86"/>
  <c r="I12" i="86"/>
  <c r="I13" i="86"/>
  <c r="I8" i="86"/>
  <c r="I15" i="86"/>
  <c r="I14" i="86"/>
  <c r="I17" i="86"/>
  <c r="I18" i="86"/>
  <c r="I19" i="86"/>
  <c r="I16" i="86"/>
  <c r="I21" i="86"/>
  <c r="I22" i="86"/>
  <c r="I20" i="86"/>
  <c r="I7" i="86"/>
  <c r="D22" i="90"/>
  <c r="G22" i="90"/>
  <c r="I9" i="87"/>
  <c r="I10" i="87"/>
  <c r="I11" i="87"/>
  <c r="I12" i="87"/>
  <c r="I13" i="87"/>
  <c r="I8" i="87"/>
  <c r="I15" i="87"/>
  <c r="I14" i="87"/>
  <c r="I17" i="87"/>
  <c r="I18" i="87"/>
  <c r="I19" i="87"/>
  <c r="I16" i="87"/>
  <c r="I21" i="87"/>
  <c r="I22" i="87"/>
  <c r="I20" i="87"/>
  <c r="I7" i="87"/>
  <c r="D23" i="90"/>
  <c r="G23" i="90"/>
  <c r="G8" i="90"/>
  <c r="D27" i="90"/>
  <c r="G25" i="90"/>
  <c r="H17" i="98"/>
  <c r="H328" i="98"/>
  <c r="H352" i="98"/>
  <c r="H256" i="98"/>
  <c r="H232" i="98"/>
  <c r="H208" i="98"/>
  <c r="H183" i="98"/>
  <c r="H337" i="98"/>
  <c r="H338" i="98"/>
  <c r="H339" i="98"/>
  <c r="H340" i="98"/>
  <c r="H341" i="98"/>
  <c r="H342" i="98"/>
  <c r="H343" i="98"/>
  <c r="H344" i="98"/>
  <c r="H345" i="98"/>
  <c r="H346" i="98"/>
  <c r="H347" i="98"/>
  <c r="H348" i="98"/>
  <c r="H349" i="98"/>
  <c r="H350" i="98"/>
  <c r="H351" i="98"/>
  <c r="G353" i="98"/>
  <c r="H313" i="98"/>
  <c r="H314" i="98"/>
  <c r="H315" i="98"/>
  <c r="H316" i="98"/>
  <c r="H317" i="98"/>
  <c r="H318" i="98"/>
  <c r="H319" i="98"/>
  <c r="H320" i="98"/>
  <c r="H321" i="98"/>
  <c r="H322" i="98"/>
  <c r="H323" i="98"/>
  <c r="H324" i="98"/>
  <c r="H325" i="98"/>
  <c r="H326" i="98"/>
  <c r="H327" i="98"/>
  <c r="G329" i="98"/>
  <c r="H289" i="98"/>
  <c r="H290" i="98"/>
  <c r="H291" i="98"/>
  <c r="H292" i="98"/>
  <c r="H293" i="98"/>
  <c r="H294" i="98"/>
  <c r="H295" i="98"/>
  <c r="H296" i="98"/>
  <c r="H297" i="98"/>
  <c r="H298" i="98"/>
  <c r="H299" i="98"/>
  <c r="H300" i="98"/>
  <c r="H301" i="98"/>
  <c r="H302" i="98"/>
  <c r="H303" i="98"/>
  <c r="H304" i="98"/>
  <c r="G305" i="98"/>
  <c r="H265" i="98"/>
  <c r="H266" i="98"/>
  <c r="H267" i="98"/>
  <c r="H268" i="98"/>
  <c r="H269" i="98"/>
  <c r="H270" i="98"/>
  <c r="H271" i="98"/>
  <c r="H272" i="98"/>
  <c r="H273" i="98"/>
  <c r="H274" i="98"/>
  <c r="H275" i="98"/>
  <c r="H276" i="98"/>
  <c r="H277" i="98"/>
  <c r="H278" i="98"/>
  <c r="H279" i="98"/>
  <c r="H280" i="98"/>
  <c r="G281" i="98"/>
  <c r="H241" i="98"/>
  <c r="H242" i="98"/>
  <c r="H243" i="98"/>
  <c r="H244" i="98"/>
  <c r="H245" i="98"/>
  <c r="H246" i="98"/>
  <c r="H247" i="98"/>
  <c r="H248" i="98"/>
  <c r="H249" i="98"/>
  <c r="H250" i="98"/>
  <c r="H251" i="98"/>
  <c r="H252" i="98"/>
  <c r="H253" i="98"/>
  <c r="H254" i="98"/>
  <c r="H255" i="98"/>
  <c r="G257" i="98"/>
  <c r="H217" i="98"/>
  <c r="H218" i="98"/>
  <c r="H219" i="98"/>
  <c r="H220" i="98"/>
  <c r="H221" i="98"/>
  <c r="H222" i="98"/>
  <c r="H223" i="98"/>
  <c r="H224" i="98"/>
  <c r="H225" i="98"/>
  <c r="H226" i="98"/>
  <c r="H227" i="98"/>
  <c r="H228" i="98"/>
  <c r="H229" i="98"/>
  <c r="H230" i="98"/>
  <c r="H231" i="98"/>
  <c r="G233" i="98"/>
  <c r="H193" i="98"/>
  <c r="H194" i="98"/>
  <c r="H195" i="98"/>
  <c r="H196" i="98"/>
  <c r="H197" i="98"/>
  <c r="H198" i="98"/>
  <c r="H199" i="98"/>
  <c r="H200" i="98"/>
  <c r="H201" i="98"/>
  <c r="H202" i="98"/>
  <c r="H203" i="98"/>
  <c r="H204" i="98"/>
  <c r="H205" i="98"/>
  <c r="H206" i="98"/>
  <c r="H207" i="98"/>
  <c r="G209" i="98"/>
  <c r="H168" i="98"/>
  <c r="H169" i="98"/>
  <c r="H170" i="98"/>
  <c r="H171" i="98"/>
  <c r="H172" i="98"/>
  <c r="H173" i="98"/>
  <c r="H174" i="98"/>
  <c r="H175" i="98"/>
  <c r="H176" i="98"/>
  <c r="H177" i="98"/>
  <c r="H178" i="98"/>
  <c r="H179" i="98"/>
  <c r="H180" i="98"/>
  <c r="H181" i="98"/>
  <c r="H182" i="98"/>
  <c r="H167" i="98"/>
  <c r="G184" i="98"/>
  <c r="H184" i="98"/>
  <c r="H185" i="98"/>
  <c r="H144" i="98"/>
  <c r="H145" i="98"/>
  <c r="H146" i="98"/>
  <c r="H147" i="98"/>
  <c r="H148" i="98"/>
  <c r="H149" i="98"/>
  <c r="H150" i="98"/>
  <c r="H151" i="98"/>
  <c r="H152" i="98"/>
  <c r="H153" i="98"/>
  <c r="H154" i="98"/>
  <c r="H155" i="98"/>
  <c r="H156" i="98"/>
  <c r="H157" i="98"/>
  <c r="H158" i="98"/>
  <c r="H159" i="98"/>
  <c r="G160" i="98"/>
  <c r="H120" i="98"/>
  <c r="H121" i="98"/>
  <c r="H122" i="98"/>
  <c r="H123" i="98"/>
  <c r="H124" i="98"/>
  <c r="H125" i="98"/>
  <c r="H126" i="98"/>
  <c r="H127" i="98"/>
  <c r="H128" i="98"/>
  <c r="H129" i="98"/>
  <c r="H130" i="98"/>
  <c r="H131" i="98"/>
  <c r="H132" i="98"/>
  <c r="H133" i="98"/>
  <c r="H134" i="98"/>
  <c r="H135" i="98"/>
  <c r="G136" i="98"/>
  <c r="H96" i="98"/>
  <c r="H97" i="98"/>
  <c r="H98" i="98"/>
  <c r="H99" i="98"/>
  <c r="H100" i="98"/>
  <c r="H101" i="98"/>
  <c r="H102" i="98"/>
  <c r="H103" i="98"/>
  <c r="H104" i="98"/>
  <c r="H105" i="98"/>
  <c r="H106" i="98"/>
  <c r="H107" i="98"/>
  <c r="H108" i="98"/>
  <c r="H109" i="98"/>
  <c r="H110" i="98"/>
  <c r="H111" i="98"/>
  <c r="G112" i="98"/>
  <c r="H72" i="98"/>
  <c r="H73" i="98"/>
  <c r="H74" i="98"/>
  <c r="H75" i="98"/>
  <c r="H76" i="98"/>
  <c r="H77" i="98"/>
  <c r="H78" i="98"/>
  <c r="H79" i="98"/>
  <c r="H80" i="98"/>
  <c r="H81" i="98"/>
  <c r="H82" i="98"/>
  <c r="H83" i="98"/>
  <c r="H84" i="98"/>
  <c r="H85" i="98"/>
  <c r="H86" i="98"/>
  <c r="H87" i="98"/>
  <c r="G88" i="98"/>
  <c r="H48" i="98"/>
  <c r="H49" i="98"/>
  <c r="H50" i="98"/>
  <c r="H51" i="98"/>
  <c r="H52" i="98"/>
  <c r="H53" i="98"/>
  <c r="H54" i="98"/>
  <c r="H55" i="98"/>
  <c r="H56" i="98"/>
  <c r="H57" i="98"/>
  <c r="H58" i="98"/>
  <c r="H59" i="98"/>
  <c r="H60" i="98"/>
  <c r="H61" i="98"/>
  <c r="H62" i="98"/>
  <c r="H63" i="98"/>
  <c r="G64" i="98"/>
  <c r="H26" i="98"/>
  <c r="H27" i="98"/>
  <c r="H28" i="98"/>
  <c r="H29" i="98"/>
  <c r="H30" i="98"/>
  <c r="H31" i="98"/>
  <c r="H32" i="98"/>
  <c r="H33" i="98"/>
  <c r="H34" i="98"/>
  <c r="H35" i="98"/>
  <c r="H36" i="98"/>
  <c r="H37" i="98"/>
  <c r="H38" i="98"/>
  <c r="H39" i="98"/>
  <c r="G40" i="98"/>
  <c r="H9" i="98"/>
  <c r="H10" i="98"/>
  <c r="H11" i="98"/>
  <c r="H12" i="98"/>
  <c r="H13" i="98"/>
  <c r="H14" i="98"/>
  <c r="H15" i="98"/>
  <c r="H16" i="98"/>
  <c r="H18" i="98"/>
  <c r="H19" i="98"/>
  <c r="G45" i="97"/>
  <c r="G100" i="97"/>
  <c r="G99" i="97"/>
  <c r="G114" i="97"/>
  <c r="G113" i="97"/>
  <c r="G112" i="97"/>
  <c r="G105" i="96"/>
  <c r="G104" i="96"/>
  <c r="G119" i="96"/>
  <c r="G118" i="96"/>
  <c r="G117" i="96"/>
  <c r="G48" i="96"/>
  <c r="G49" i="96"/>
  <c r="G10" i="97"/>
  <c r="G11" i="97"/>
  <c r="G12" i="97"/>
  <c r="G13" i="97"/>
  <c r="G14" i="97"/>
  <c r="G15" i="97"/>
  <c r="G16" i="97"/>
  <c r="G17" i="97"/>
  <c r="G19" i="97"/>
  <c r="G20" i="97"/>
  <c r="G21" i="97"/>
  <c r="G22" i="97"/>
  <c r="G23" i="97"/>
  <c r="G24" i="97"/>
  <c r="G25" i="97"/>
  <c r="G26" i="97"/>
  <c r="G27" i="97"/>
  <c r="G28" i="97"/>
  <c r="G29" i="97"/>
  <c r="G30" i="97"/>
  <c r="G31" i="97"/>
  <c r="G34" i="97"/>
  <c r="G35" i="97"/>
  <c r="G37" i="97"/>
  <c r="G38" i="97"/>
  <c r="G39" i="97"/>
  <c r="G40" i="97"/>
  <c r="G41" i="97"/>
  <c r="G42" i="97"/>
  <c r="G43" i="97"/>
  <c r="G44" i="97"/>
  <c r="G46" i="97"/>
  <c r="G47" i="97"/>
  <c r="G48" i="97"/>
  <c r="G49" i="97"/>
  <c r="G50" i="97"/>
  <c r="G51" i="97"/>
  <c r="G52" i="97"/>
  <c r="G53" i="97"/>
  <c r="G54" i="97"/>
  <c r="G55" i="97"/>
  <c r="G56" i="97"/>
  <c r="G57" i="97"/>
  <c r="G58" i="97"/>
  <c r="G59" i="97"/>
  <c r="G60" i="97"/>
  <c r="G61" i="97"/>
  <c r="G62" i="97"/>
  <c r="G63" i="97"/>
  <c r="G64" i="97"/>
  <c r="G66" i="97"/>
  <c r="G67" i="97"/>
  <c r="G68" i="97"/>
  <c r="G69" i="97"/>
  <c r="G70" i="97"/>
  <c r="F71" i="97"/>
  <c r="G71" i="97"/>
  <c r="G72" i="97"/>
  <c r="G73" i="97"/>
  <c r="G74" i="97"/>
  <c r="G75" i="97"/>
  <c r="G76" i="97"/>
  <c r="G77" i="97"/>
  <c r="G78" i="97"/>
  <c r="G79" i="97"/>
  <c r="G80" i="97"/>
  <c r="G81" i="97"/>
  <c r="G82" i="97"/>
  <c r="G83" i="97"/>
  <c r="G84" i="97"/>
  <c r="G85" i="97"/>
  <c r="G86" i="97"/>
  <c r="G87" i="97"/>
  <c r="G88" i="97"/>
  <c r="G89" i="97"/>
  <c r="G90" i="97"/>
  <c r="G91" i="97"/>
  <c r="G92" i="97"/>
  <c r="G93" i="97"/>
  <c r="G95" i="97"/>
  <c r="G96" i="97"/>
  <c r="G97" i="97"/>
  <c r="G98" i="97"/>
  <c r="G101" i="97"/>
  <c r="G102" i="97"/>
  <c r="G103" i="97"/>
  <c r="G104" i="97"/>
  <c r="G105" i="97"/>
  <c r="G106" i="97"/>
  <c r="G108" i="97"/>
  <c r="G109" i="97"/>
  <c r="G110" i="97"/>
  <c r="G111" i="97"/>
  <c r="G115" i="97"/>
  <c r="G116" i="97"/>
  <c r="G10" i="96"/>
  <c r="F11" i="96"/>
  <c r="G11" i="96"/>
  <c r="G12" i="96"/>
  <c r="G13" i="96"/>
  <c r="G14" i="96"/>
  <c r="G15" i="96"/>
  <c r="G16" i="96"/>
  <c r="G17" i="96"/>
  <c r="G18" i="96"/>
  <c r="G19" i="96"/>
  <c r="G21" i="96"/>
  <c r="G22" i="96"/>
  <c r="G23" i="96"/>
  <c r="G24" i="96"/>
  <c r="G25" i="96"/>
  <c r="G27" i="96"/>
  <c r="G28" i="96"/>
  <c r="G29" i="96"/>
  <c r="G30" i="96"/>
  <c r="G31" i="96"/>
  <c r="G32" i="96"/>
  <c r="G33" i="96"/>
  <c r="G35" i="96"/>
  <c r="G36" i="96"/>
  <c r="G37" i="96"/>
  <c r="G39" i="96"/>
  <c r="G40" i="96"/>
  <c r="G41" i="96"/>
  <c r="G42" i="96"/>
  <c r="G43" i="96"/>
  <c r="G44" i="96"/>
  <c r="G46" i="96"/>
  <c r="G47" i="96"/>
  <c r="G50" i="96"/>
  <c r="G51" i="96"/>
  <c r="G52" i="96"/>
  <c r="G53" i="96"/>
  <c r="G54" i="96"/>
  <c r="G55" i="96"/>
  <c r="G56" i="96"/>
  <c r="G57" i="96"/>
  <c r="G58" i="96"/>
  <c r="G59" i="96"/>
  <c r="G61" i="96"/>
  <c r="G62" i="96"/>
  <c r="G63" i="96"/>
  <c r="G64" i="96"/>
  <c r="G65" i="96"/>
  <c r="G66" i="96"/>
  <c r="G67" i="96"/>
  <c r="G68" i="96"/>
  <c r="G69" i="96"/>
  <c r="G71" i="96"/>
  <c r="G72" i="96"/>
  <c r="G73" i="96"/>
  <c r="G74" i="96"/>
  <c r="G75" i="96"/>
  <c r="F76" i="96"/>
  <c r="G76" i="96"/>
  <c r="G77" i="96"/>
  <c r="G78" i="96"/>
  <c r="G79" i="96"/>
  <c r="G80" i="96"/>
  <c r="G81" i="96"/>
  <c r="G82" i="96"/>
  <c r="G83" i="96"/>
  <c r="G84" i="96"/>
  <c r="G85" i="96"/>
  <c r="G86" i="96"/>
  <c r="G87" i="96"/>
  <c r="G88" i="96"/>
  <c r="G89" i="96"/>
  <c r="G90" i="96"/>
  <c r="G91" i="96"/>
  <c r="G92" i="96"/>
  <c r="G93" i="96"/>
  <c r="G94" i="96"/>
  <c r="G95" i="96"/>
  <c r="G96" i="96"/>
  <c r="G97" i="96"/>
  <c r="G98" i="96"/>
  <c r="G100" i="96"/>
  <c r="G101" i="96"/>
  <c r="G102" i="96"/>
  <c r="G103" i="96"/>
  <c r="G106" i="96"/>
  <c r="G107" i="96"/>
  <c r="G108" i="96"/>
  <c r="G109" i="96"/>
  <c r="G110" i="96"/>
  <c r="G111" i="96"/>
  <c r="G113" i="96"/>
  <c r="G114" i="96"/>
  <c r="G115" i="96"/>
  <c r="G116" i="96"/>
  <c r="G120" i="96"/>
  <c r="G121" i="96"/>
  <c r="G24" i="90"/>
  <c r="D28" i="90"/>
  <c r="I23" i="36"/>
  <c r="I25" i="36"/>
  <c r="I27" i="36"/>
  <c r="H312" i="98"/>
  <c r="H329" i="98"/>
  <c r="H330" i="98"/>
  <c r="H331" i="98"/>
  <c r="H332" i="98"/>
  <c r="G8" i="96"/>
  <c r="D9" i="59"/>
  <c r="H336" i="98"/>
  <c r="H353" i="98"/>
  <c r="H354" i="98"/>
  <c r="H355" i="98"/>
  <c r="H356" i="98"/>
  <c r="H288" i="98"/>
  <c r="H25" i="98"/>
  <c r="C10" i="91"/>
  <c r="H8" i="98"/>
  <c r="H20" i="98"/>
  <c r="H21" i="98"/>
  <c r="H22" i="98"/>
  <c r="H23" i="98"/>
  <c r="H71" i="98"/>
  <c r="H88" i="98"/>
  <c r="H89" i="98"/>
  <c r="H90" i="98"/>
  <c r="H91" i="98"/>
  <c r="H143" i="98"/>
  <c r="H160" i="98"/>
  <c r="H161" i="98"/>
  <c r="H162" i="98"/>
  <c r="H216" i="98"/>
  <c r="H233" i="98"/>
  <c r="H234" i="98"/>
  <c r="H235" i="98"/>
  <c r="H236" i="98"/>
  <c r="C16" i="91"/>
  <c r="H264" i="98"/>
  <c r="H240" i="98"/>
  <c r="H192" i="98"/>
  <c r="H119" i="98"/>
  <c r="H95" i="98"/>
  <c r="H186" i="98"/>
  <c r="H187" i="98"/>
  <c r="H47" i="98"/>
  <c r="I23" i="35"/>
  <c r="I25" i="35"/>
  <c r="I27" i="35"/>
  <c r="G8" i="97"/>
  <c r="E9" i="59"/>
  <c r="C23" i="91"/>
  <c r="C22" i="91"/>
  <c r="D123" i="96"/>
  <c r="D125" i="96"/>
  <c r="D126" i="96"/>
  <c r="H305" i="98"/>
  <c r="H306" i="98"/>
  <c r="H307" i="98"/>
  <c r="H308" i="98"/>
  <c r="C21" i="91"/>
  <c r="H40" i="98"/>
  <c r="H41" i="98"/>
  <c r="C9" i="91"/>
  <c r="C12" i="91"/>
  <c r="C15" i="91"/>
  <c r="C18" i="91"/>
  <c r="H163" i="98"/>
  <c r="I23" i="87"/>
  <c r="I25" i="87"/>
  <c r="I27" i="87"/>
  <c r="H281" i="98"/>
  <c r="H282" i="98"/>
  <c r="H283" i="98"/>
  <c r="H284" i="98"/>
  <c r="C20" i="91"/>
  <c r="H257" i="98"/>
  <c r="H258" i="98"/>
  <c r="H259" i="98"/>
  <c r="H260" i="98"/>
  <c r="C19" i="91"/>
  <c r="H209" i="98"/>
  <c r="H210" i="98"/>
  <c r="H211" i="98"/>
  <c r="H212" i="98"/>
  <c r="C17" i="91"/>
  <c r="H136" i="98"/>
  <c r="H137" i="98"/>
  <c r="H138" i="98"/>
  <c r="H139" i="98"/>
  <c r="C14" i="91"/>
  <c r="H112" i="98"/>
  <c r="H113" i="98"/>
  <c r="C13" i="91"/>
  <c r="H64" i="98"/>
  <c r="H65" i="98"/>
  <c r="H66" i="98"/>
  <c r="H67" i="98"/>
  <c r="C11" i="91"/>
  <c r="I23" i="86"/>
  <c r="I25" i="86"/>
  <c r="I27" i="86"/>
  <c r="I23" i="72"/>
  <c r="I25" i="72"/>
  <c r="I27" i="72"/>
  <c r="I23" i="82"/>
  <c r="I25" i="82"/>
  <c r="I27" i="82"/>
  <c r="I23" i="81"/>
  <c r="I25" i="81"/>
  <c r="I27" i="81"/>
  <c r="I23" i="45"/>
  <c r="I25" i="45"/>
  <c r="I27" i="45"/>
  <c r="I23" i="76"/>
  <c r="I25" i="76"/>
  <c r="I27" i="76"/>
  <c r="I23" i="92"/>
  <c r="I25" i="92"/>
  <c r="I27" i="92"/>
  <c r="I23" i="85"/>
  <c r="I25" i="85"/>
  <c r="I27" i="85"/>
  <c r="I23" i="74"/>
  <c r="I25" i="74"/>
  <c r="I27" i="74"/>
  <c r="I23" i="73"/>
  <c r="I25" i="73"/>
  <c r="I27" i="73"/>
  <c r="I23" i="43"/>
  <c r="I25" i="43"/>
  <c r="I27" i="43"/>
  <c r="I28" i="77"/>
  <c r="I30" i="77"/>
  <c r="I32" i="77"/>
  <c r="D118" i="97"/>
  <c r="D120" i="97"/>
  <c r="D121" i="97"/>
  <c r="D9" i="91"/>
  <c r="D17" i="91"/>
  <c r="H114" i="98"/>
  <c r="H115" i="98"/>
  <c r="H42" i="98"/>
  <c r="H43" i="98"/>
  <c r="H17" i="90"/>
  <c r="E10" i="59"/>
  <c r="E12" i="59"/>
  <c r="D29" i="90"/>
  <c r="D31" i="90"/>
  <c r="D32" i="90"/>
  <c r="H9" i="90"/>
  <c r="D10" i="59"/>
  <c r="D12" i="59"/>
  <c r="D25" i="91"/>
  <c r="D26" i="91"/>
  <c r="D27" i="91"/>
  <c r="D28" i="91"/>
  <c r="E13" i="59"/>
  <c r="E14" i="59"/>
  <c r="E15" i="59"/>
  <c r="E20" i="59"/>
  <c r="E21" i="59"/>
  <c r="E22" i="59"/>
  <c r="E23" i="59"/>
  <c r="E26" i="59"/>
  <c r="E27" i="59"/>
  <c r="E28" i="59"/>
</calcChain>
</file>

<file path=xl/sharedStrings.xml><?xml version="1.0" encoding="utf-8"?>
<sst xmlns="http://schemas.openxmlformats.org/spreadsheetml/2006/main" count="2450" uniqueCount="397">
  <si>
    <t>RE:</t>
  </si>
  <si>
    <t>Project Date:</t>
  </si>
  <si>
    <t>Venue:</t>
  </si>
  <si>
    <t>Ref.
 no.</t>
  </si>
  <si>
    <r>
      <t xml:space="preserve">SUBJECT
</t>
    </r>
    <r>
      <rPr>
        <sz val="10"/>
        <color indexed="8"/>
        <rFont val="微软雅黑"/>
        <family val="2"/>
        <charset val="134"/>
      </rPr>
      <t>项目</t>
    </r>
  </si>
  <si>
    <r>
      <t xml:space="preserve">Details
</t>
    </r>
    <r>
      <rPr>
        <sz val="10"/>
        <color indexed="8"/>
        <rFont val="微软雅黑"/>
        <family val="2"/>
        <charset val="134"/>
      </rPr>
      <t>描述</t>
    </r>
  </si>
  <si>
    <r>
      <t xml:space="preserve">Qty
</t>
    </r>
    <r>
      <rPr>
        <sz val="10"/>
        <color indexed="8"/>
        <rFont val="微软雅黑"/>
        <family val="2"/>
        <charset val="134"/>
      </rPr>
      <t>数量</t>
    </r>
  </si>
  <si>
    <r>
      <t xml:space="preserve">Day
</t>
    </r>
    <r>
      <rPr>
        <sz val="10"/>
        <color indexed="8"/>
        <rFont val="微软雅黑"/>
        <family val="2"/>
        <charset val="134"/>
      </rPr>
      <t>天数</t>
    </r>
  </si>
  <si>
    <r>
      <t xml:space="preserve">Unit
</t>
    </r>
    <r>
      <rPr>
        <sz val="10"/>
        <color indexed="8"/>
        <rFont val="微软雅黑"/>
        <family val="2"/>
        <charset val="134"/>
      </rPr>
      <t>单位</t>
    </r>
  </si>
  <si>
    <t>Unit Price
RMB</t>
  </si>
  <si>
    <t>Total
RMB</t>
  </si>
  <si>
    <t>I</t>
  </si>
  <si>
    <r>
      <t>Handling &amp; Losgistics</t>
    </r>
    <r>
      <rPr>
        <sz val="10"/>
        <color indexed="8"/>
        <rFont val="微软雅黑"/>
        <family val="2"/>
        <charset val="134"/>
      </rPr>
      <t>搭建费用</t>
    </r>
  </si>
  <si>
    <t>A</t>
  </si>
  <si>
    <r>
      <t xml:space="preserve">Travel Expenses </t>
    </r>
    <r>
      <rPr>
        <sz val="10"/>
        <color indexed="8"/>
        <rFont val="微软雅黑"/>
        <family val="2"/>
        <charset val="134"/>
      </rPr>
      <t>差旅费用</t>
    </r>
  </si>
  <si>
    <t>Travel Expenses 施工人员交通费用</t>
    <phoneticPr fontId="3" type="noConversion"/>
  </si>
  <si>
    <t>people/人次</t>
  </si>
  <si>
    <t>包含异地工资、当地食宿交通自理</t>
  </si>
  <si>
    <t>Overtime Allowance 施工人员加班费用</t>
  </si>
  <si>
    <t>Travel Expenses 项目经理及厂长交通费用</t>
    <phoneticPr fontId="3" type="noConversion"/>
  </si>
  <si>
    <t>Daily Allowance 项目经理及厂长工资</t>
  </si>
  <si>
    <t>B</t>
  </si>
  <si>
    <r>
      <t>Maintenance &amp; Repair</t>
    </r>
    <r>
      <rPr>
        <sz val="10"/>
        <color indexed="8"/>
        <rFont val="微软雅黑"/>
        <family val="2"/>
        <charset val="134"/>
      </rPr>
      <t>展具维护费用</t>
    </r>
  </si>
  <si>
    <t>C</t>
  </si>
  <si>
    <r>
      <t xml:space="preserve">Electical Fittings Rental </t>
    </r>
    <r>
      <rPr>
        <sz val="10"/>
        <color indexed="8"/>
        <rFont val="微软雅黑"/>
        <family val="2"/>
        <charset val="134"/>
      </rPr>
      <t>电料租赁</t>
    </r>
  </si>
  <si>
    <t>空调安装费</t>
  </si>
  <si>
    <t>pcs/台</t>
  </si>
  <si>
    <t>空调铜管</t>
    <rPh sb="0" eb="4">
      <t>xjm</t>
    </rPh>
    <phoneticPr fontId="3" type="noConversion"/>
  </si>
  <si>
    <t>米</t>
    <rPh sb="0" eb="1">
      <t>oy</t>
    </rPh>
    <phoneticPr fontId="1" type="noConversion"/>
  </si>
  <si>
    <t>电线，电缆，开关，电箱</t>
    <rPh sb="0" eb="1">
      <t>jn</t>
    </rPh>
    <rPh sb="1" eb="2">
      <t>xg</t>
    </rPh>
    <rPh sb="3" eb="4">
      <t>dianlan</t>
    </rPh>
    <rPh sb="6" eb="7">
      <t>ga</t>
    </rPh>
    <rPh sb="7" eb="8">
      <t>ud</t>
    </rPh>
    <rPh sb="9" eb="10">
      <t>jn</t>
    </rPh>
    <rPh sb="10" eb="11">
      <t>tsh</t>
    </rPh>
    <phoneticPr fontId="1" type="noConversion"/>
  </si>
  <si>
    <t>ls/项</t>
  </si>
  <si>
    <t>D</t>
  </si>
  <si>
    <r>
      <t xml:space="preserve">Losgistics </t>
    </r>
    <r>
      <rPr>
        <sz val="10"/>
        <color indexed="8"/>
        <rFont val="微软雅黑"/>
        <family val="2"/>
        <charset val="134"/>
      </rPr>
      <t>运输</t>
    </r>
  </si>
  <si>
    <t>II</t>
  </si>
  <si>
    <t>III</t>
  </si>
  <si>
    <r>
      <t xml:space="preserve">Value-Added Tax </t>
    </r>
    <r>
      <rPr>
        <sz val="10"/>
        <color indexed="8"/>
        <rFont val="微软雅黑"/>
        <family val="2"/>
        <charset val="134"/>
      </rPr>
      <t>增值税</t>
    </r>
  </si>
  <si>
    <t>IV</t>
  </si>
  <si>
    <t>备注</t>
  </si>
  <si>
    <t>Daily Allowance 施工人员工资</t>
    <phoneticPr fontId="3" type="noConversion"/>
  </si>
  <si>
    <t>17.5m货车</t>
  </si>
  <si>
    <t>truck/车</t>
  </si>
  <si>
    <r>
      <rPr>
        <sz val="10"/>
        <rFont val="微软雅黑"/>
        <family val="2"/>
        <charset val="134"/>
      </rPr>
      <t>truck/车</t>
    </r>
  </si>
  <si>
    <t>GRAND TOTAL BEFOR VAT税前总计</t>
  </si>
  <si>
    <t>GRAND TOTAL AFTER VAT税后总计</t>
  </si>
  <si>
    <t>最终含税决算金额：</t>
    <phoneticPr fontId="3" type="noConversion"/>
  </si>
  <si>
    <t>VOLVO B-level LMS Qingdao site</t>
    <phoneticPr fontId="3" type="noConversion"/>
  </si>
  <si>
    <t>VOLVO B-level LMS Guiyang site</t>
    <phoneticPr fontId="3" type="noConversion"/>
  </si>
  <si>
    <t>北京-贵阳-北京</t>
    <phoneticPr fontId="3" type="noConversion"/>
  </si>
  <si>
    <t>VOLVO B-level LMS Xi'an site</t>
    <phoneticPr fontId="3" type="noConversion"/>
  </si>
  <si>
    <t>VOLVO B-level LMS Shenyang site</t>
    <phoneticPr fontId="3" type="noConversion"/>
  </si>
  <si>
    <t>VOLVO B-level LMS Xiamen site</t>
    <phoneticPr fontId="3" type="noConversion"/>
  </si>
  <si>
    <t>VOLVO B-level LMS Zhengzhou site</t>
    <phoneticPr fontId="3" type="noConversion"/>
  </si>
  <si>
    <t>VOLVO B-level LMS Kunming site</t>
    <phoneticPr fontId="3" type="noConversion"/>
  </si>
  <si>
    <t>rm/延米</t>
  </si>
  <si>
    <t>Grand Total
含税总计</t>
    <rPh sb="12" eb="13">
      <t>wyn</t>
    </rPh>
    <rPh sb="13" eb="14">
      <t>tukq</t>
    </rPh>
    <phoneticPr fontId="3" type="noConversion"/>
  </si>
  <si>
    <t>Tax  (只含6%增值税，其它的税须计入项目作为成本）
税6%</t>
    <phoneticPr fontId="3" type="noConversion"/>
  </si>
  <si>
    <t>搭建费用+展馆费用  汇总（未含税）</t>
    <phoneticPr fontId="3" type="noConversion"/>
  </si>
  <si>
    <t>Remark
备注</t>
    <rPh sb="7" eb="8">
      <t>tlf</t>
    </rPh>
    <rPh sb="8" eb="9">
      <t>iyg</t>
    </rPh>
    <phoneticPr fontId="3" type="noConversion"/>
  </si>
  <si>
    <r>
      <t xml:space="preserve">Content 
</t>
    </r>
    <r>
      <rPr>
        <sz val="10"/>
        <color indexed="9"/>
        <rFont val="微软雅黑"/>
        <family val="2"/>
        <charset val="134"/>
      </rPr>
      <t>内容</t>
    </r>
    <phoneticPr fontId="3" type="noConversion"/>
  </si>
  <si>
    <t>Project
制作项</t>
    <phoneticPr fontId="3" type="noConversion"/>
  </si>
  <si>
    <t>No.
序号</t>
    <phoneticPr fontId="3" type="noConversion"/>
  </si>
  <si>
    <t>管理费
10%</t>
    <phoneticPr fontId="3" type="noConversion"/>
  </si>
  <si>
    <r>
      <t xml:space="preserve">Venue Fee
</t>
    </r>
    <r>
      <rPr>
        <sz val="10"/>
        <color indexed="63"/>
        <rFont val="微软雅黑"/>
        <family val="2"/>
        <charset val="134"/>
      </rPr>
      <t xml:space="preserve">展馆费用 </t>
    </r>
    <phoneticPr fontId="3" type="noConversion"/>
  </si>
  <si>
    <t>展馆费用
实际发生</t>
    <rPh sb="0" eb="1">
      <t>nae</t>
    </rPh>
    <rPh sb="1" eb="2">
      <t>qnp</t>
    </rPh>
    <rPh sb="2" eb="3">
      <t>xjm</t>
    </rPh>
    <rPh sb="3" eb="4">
      <t>et</t>
    </rPh>
    <rPh sb="5" eb="6">
      <t>pud</t>
    </rPh>
    <rPh sb="6" eb="7">
      <t>bfi</t>
    </rPh>
    <rPh sb="7" eb="8">
      <t>v</t>
    </rPh>
    <rPh sb="8" eb="9">
      <t>tg</t>
    </rPh>
    <phoneticPr fontId="3" type="noConversion"/>
  </si>
  <si>
    <t>Grand Total/After discount
优惠价总计</t>
    <phoneticPr fontId="3" type="noConversion"/>
  </si>
  <si>
    <t>Grand Total
总计</t>
    <phoneticPr fontId="3" type="noConversion"/>
  </si>
  <si>
    <t>Tax (只含6%增值税，其它的税须计入项目作为成本）
税6%</t>
    <phoneticPr fontId="3" type="noConversion"/>
  </si>
  <si>
    <t>Total Amount
合计(不含税)</t>
    <rPh sb="16" eb="17">
      <t>gi</t>
    </rPh>
    <rPh sb="17" eb="18">
      <t>wyn</t>
    </rPh>
    <rPh sb="18" eb="19">
      <t>tukq</t>
    </rPh>
    <phoneticPr fontId="3" type="noConversion"/>
  </si>
  <si>
    <t>固定金额不可变更</t>
  </si>
  <si>
    <r>
      <t xml:space="preserve">Emergency Fee
</t>
    </r>
    <r>
      <rPr>
        <sz val="10"/>
        <color indexed="63"/>
        <rFont val="微软雅黑"/>
        <family val="2"/>
        <charset val="134"/>
      </rPr>
      <t>应急费用</t>
    </r>
    <phoneticPr fontId="3" type="noConversion"/>
  </si>
  <si>
    <t>展具搭建</t>
    <phoneticPr fontId="3" type="noConversion"/>
  </si>
  <si>
    <t>booth Repair and renovation 
展具维修及改造</t>
    <phoneticPr fontId="3" type="noConversion"/>
  </si>
  <si>
    <r>
      <t xml:space="preserve">Tax
</t>
    </r>
    <r>
      <rPr>
        <sz val="10"/>
        <color indexed="63"/>
        <rFont val="微软雅黑"/>
        <family val="2"/>
        <charset val="134"/>
      </rPr>
      <t>税</t>
    </r>
  </si>
  <si>
    <r>
      <t xml:space="preserve">Agency Fee
</t>
    </r>
    <r>
      <rPr>
        <sz val="10"/>
        <color indexed="63"/>
        <rFont val="微软雅黑"/>
        <family val="2"/>
        <charset val="134"/>
      </rPr>
      <t>管理费</t>
    </r>
    <phoneticPr fontId="3" type="noConversion"/>
  </si>
  <si>
    <r>
      <t xml:space="preserve">Total Amount
</t>
    </r>
    <r>
      <rPr>
        <sz val="10"/>
        <color indexed="63"/>
        <rFont val="微软雅黑"/>
        <family val="2"/>
        <charset val="134"/>
      </rPr>
      <t>合计</t>
    </r>
    <phoneticPr fontId="3" type="noConversion"/>
  </si>
  <si>
    <t xml:space="preserve">Exhibition maintenance + renovation
展具维修+改造 </t>
    <phoneticPr fontId="3" type="noConversion"/>
  </si>
  <si>
    <t>II</t>
    <phoneticPr fontId="3" type="noConversion"/>
  </si>
  <si>
    <t>I</t>
    <phoneticPr fontId="3" type="noConversion"/>
  </si>
  <si>
    <r>
      <rPr>
        <sz val="10"/>
        <color indexed="63"/>
        <rFont val="微软雅黑"/>
        <family val="2"/>
        <charset val="134"/>
      </rPr>
      <t>价格(RMB)</t>
    </r>
  </si>
  <si>
    <r>
      <t xml:space="preserve">Content </t>
    </r>
    <r>
      <rPr>
        <sz val="10"/>
        <color indexed="63"/>
        <rFont val="微软雅黑"/>
        <family val="2"/>
        <charset val="134"/>
      </rPr>
      <t>内容</t>
    </r>
    <phoneticPr fontId="3" type="noConversion"/>
  </si>
  <si>
    <t>set/套</t>
    <phoneticPr fontId="37" type="noConversion"/>
  </si>
  <si>
    <t>重新制作</t>
    <rPh sb="0" eb="1">
      <t>tgj</t>
    </rPh>
    <rPh sb="1" eb="2">
      <t>usr</t>
    </rPh>
    <rPh sb="2" eb="3">
      <t>rmhj</t>
    </rPh>
    <rPh sb="3" eb="4">
      <t>wt</t>
    </rPh>
    <phoneticPr fontId="37" type="noConversion"/>
  </si>
  <si>
    <t>Graphic work 美工</t>
    <phoneticPr fontId="37" type="noConversion"/>
  </si>
  <si>
    <t>set/项</t>
    <rPh sb="4" eb="5">
      <t>adm</t>
    </rPh>
    <phoneticPr fontId="31" type="noConversion"/>
  </si>
  <si>
    <t>pcs/个</t>
    <phoneticPr fontId="37" type="noConversion"/>
  </si>
  <si>
    <t>吸顶空调</t>
    <phoneticPr fontId="3" type="noConversion"/>
  </si>
  <si>
    <t>Electrical charge 电工</t>
    <rPh sb="18" eb="19">
      <t>jn</t>
    </rPh>
    <rPh sb="19" eb="20">
      <t>a</t>
    </rPh>
    <phoneticPr fontId="37" type="noConversion"/>
  </si>
  <si>
    <t>IPAD Parameter card 参数牌</t>
    <phoneticPr fontId="3" type="noConversion"/>
  </si>
  <si>
    <t>Furnitures  For The Booth 展台家具</t>
    <phoneticPr fontId="37" type="noConversion"/>
  </si>
  <si>
    <t>lm/延米</t>
    <phoneticPr fontId="37" type="noConversion"/>
  </si>
  <si>
    <t>sqm/平米</t>
    <phoneticPr fontId="37" type="noConversion"/>
  </si>
  <si>
    <t>rm/延米</t>
    <phoneticPr fontId="37" type="noConversion"/>
  </si>
  <si>
    <t>set/组</t>
    <rPh sb="4" eb="5">
      <t>xeg</t>
    </rPh>
    <phoneticPr fontId="37" type="noConversion"/>
  </si>
  <si>
    <t>lump/套</t>
    <rPh sb="5" eb="6">
      <t>ddu</t>
    </rPh>
    <phoneticPr fontId="37" type="noConversion"/>
  </si>
  <si>
    <t>Main House Structure 主体结构</t>
    <phoneticPr fontId="37" type="noConversion"/>
  </si>
  <si>
    <t>Main stage area 主舞台区域</t>
    <phoneticPr fontId="37" type="noConversion"/>
  </si>
  <si>
    <t>Open area 开放区域</t>
    <phoneticPr fontId="37" type="noConversion"/>
  </si>
  <si>
    <t>Floor System 地面系统</t>
    <phoneticPr fontId="37" type="noConversion"/>
  </si>
  <si>
    <t>Subtotal:</t>
    <phoneticPr fontId="37" type="noConversion"/>
  </si>
  <si>
    <t>Booth Repair and renovation  展具维修及改造</t>
    <rPh sb="33" eb="34">
      <t>hj</t>
    </rPh>
    <rPh sb="34" eb="35">
      <t>nae</t>
    </rPh>
    <rPh sb="35" eb="36">
      <t>hwxwywhteyntytfk</t>
    </rPh>
    <phoneticPr fontId="3" type="noConversion"/>
  </si>
  <si>
    <t>II</t>
    <phoneticPr fontId="37" type="noConversion"/>
  </si>
  <si>
    <t>I</t>
    <phoneticPr fontId="37" type="noConversion"/>
  </si>
  <si>
    <t>Remark</t>
    <phoneticPr fontId="37" type="noConversion"/>
  </si>
  <si>
    <t>Quotation</t>
    <phoneticPr fontId="37" type="noConversion"/>
  </si>
  <si>
    <t>QTY</t>
    <phoneticPr fontId="37" type="noConversion"/>
  </si>
  <si>
    <t>Unit</t>
    <phoneticPr fontId="37" type="noConversion"/>
  </si>
  <si>
    <t>Unit Price</t>
    <phoneticPr fontId="37" type="noConversion"/>
  </si>
  <si>
    <t xml:space="preserve">Description </t>
    <phoneticPr fontId="37" type="noConversion"/>
  </si>
  <si>
    <t>Item</t>
    <phoneticPr fontId="37" type="noConversion"/>
  </si>
  <si>
    <t>No.</t>
    <phoneticPr fontId="37" type="noConversion"/>
  </si>
  <si>
    <t>Date:</t>
    <phoneticPr fontId="3" type="noConversion"/>
  </si>
  <si>
    <r>
      <t xml:space="preserve">Emergency Fee
</t>
    </r>
    <r>
      <rPr>
        <sz val="10"/>
        <color indexed="63"/>
        <rFont val="微软雅黑"/>
        <family val="2"/>
        <charset val="134"/>
      </rPr>
      <t>应急费用</t>
    </r>
  </si>
  <si>
    <t>项</t>
    <phoneticPr fontId="3" type="noConversion"/>
  </si>
  <si>
    <t>Emergency Fee 应急费用</t>
    <phoneticPr fontId="3" type="noConversion"/>
  </si>
  <si>
    <r>
      <t xml:space="preserve">Emergency Fee </t>
    </r>
    <r>
      <rPr>
        <sz val="10"/>
        <color indexed="63"/>
        <rFont val="微软雅黑"/>
        <family val="2"/>
        <charset val="134"/>
      </rPr>
      <t>应急费用</t>
    </r>
    <phoneticPr fontId="37" type="noConversion"/>
  </si>
  <si>
    <t>Site/场</t>
    <phoneticPr fontId="3" type="noConversion"/>
  </si>
  <si>
    <t>备注：展馆费由车展主办方及场馆收取，费用组成为施工管理费、审图费、展期用电费、施工用电费、布撤展人证车证费、物流装卸车费、仓储费、叉车租赁费、加班费、提前进场费等。最终结算依主办方提供的发票实报实销。</t>
    <phoneticPr fontId="3" type="noConversion"/>
  </si>
  <si>
    <r>
      <t xml:space="preserve">Tax
</t>
    </r>
    <r>
      <rPr>
        <b/>
        <sz val="10"/>
        <color indexed="63"/>
        <rFont val="微软雅黑"/>
        <family val="2"/>
        <charset val="134"/>
      </rPr>
      <t>税6%</t>
    </r>
    <phoneticPr fontId="3" type="noConversion"/>
  </si>
  <si>
    <t>合计</t>
    <phoneticPr fontId="3" type="noConversion"/>
  </si>
  <si>
    <r>
      <rPr>
        <b/>
        <sz val="10"/>
        <color indexed="63"/>
        <rFont val="微软雅黑"/>
        <family val="2"/>
        <charset val="134"/>
      </rPr>
      <t>价格(RMB)</t>
    </r>
  </si>
  <si>
    <r>
      <t xml:space="preserve">Content </t>
    </r>
    <r>
      <rPr>
        <b/>
        <sz val="10"/>
        <color indexed="63"/>
        <rFont val="微软雅黑"/>
        <family val="2"/>
        <charset val="134"/>
      </rPr>
      <t>内容</t>
    </r>
    <phoneticPr fontId="3" type="noConversion"/>
  </si>
  <si>
    <r>
      <t>Venue Fee B级</t>
    </r>
    <r>
      <rPr>
        <b/>
        <sz val="10"/>
        <color indexed="63"/>
        <rFont val="微软雅黑"/>
        <family val="2"/>
        <charset val="134"/>
      </rPr>
      <t>展馆费用</t>
    </r>
    <rPh sb="11" eb="12">
      <t>xey</t>
    </rPh>
    <phoneticPr fontId="3" type="noConversion"/>
  </si>
  <si>
    <t>线路合计</t>
  </si>
  <si>
    <t>单站费用</t>
  </si>
  <si>
    <t>站点</t>
  </si>
  <si>
    <r>
      <t>Handling &amp; Losgistics</t>
    </r>
    <r>
      <rPr>
        <sz val="10"/>
        <color indexed="8"/>
        <rFont val="微软雅黑"/>
        <family val="2"/>
        <charset val="134"/>
      </rPr>
      <t>搭建费用</t>
    </r>
    <phoneticPr fontId="3" type="noConversion"/>
  </si>
  <si>
    <t>Handling &amp; Losgistics搭建费用</t>
    <phoneticPr fontId="3" type="noConversion"/>
  </si>
  <si>
    <t>明细请见站次搭建费用sheet</t>
    <phoneticPr fontId="3" type="noConversion"/>
  </si>
  <si>
    <t>Handling &amp; Losgistics
搭建费用</t>
    <phoneticPr fontId="3" type="noConversion"/>
  </si>
  <si>
    <t>sqm/平米</t>
  </si>
  <si>
    <t>VOLVO B-level LMS Harbin site</t>
    <phoneticPr fontId="3" type="noConversion"/>
  </si>
  <si>
    <t>VOLVO B-level LMS Jinan site</t>
    <phoneticPr fontId="3" type="noConversion"/>
  </si>
  <si>
    <t>VOLVO B-level LMS Hefei site</t>
    <phoneticPr fontId="3" type="noConversion"/>
  </si>
  <si>
    <t>VOLVO B-level LMS Dalian site</t>
    <phoneticPr fontId="3" type="noConversion"/>
  </si>
  <si>
    <t>展台制作</t>
    <phoneticPr fontId="3" type="noConversion"/>
  </si>
  <si>
    <t>Xi'an</t>
    <phoneticPr fontId="3" type="noConversion"/>
  </si>
  <si>
    <t>Qingdao</t>
    <phoneticPr fontId="3" type="noConversion"/>
  </si>
  <si>
    <t>Shenyang</t>
    <phoneticPr fontId="3" type="noConversion"/>
  </si>
  <si>
    <t>Harbin</t>
    <phoneticPr fontId="3" type="noConversion"/>
  </si>
  <si>
    <t>Jinan</t>
    <phoneticPr fontId="3" type="noConversion"/>
  </si>
  <si>
    <t>Zhengzhou</t>
    <phoneticPr fontId="3" type="noConversion"/>
  </si>
  <si>
    <t>Hefei</t>
    <phoneticPr fontId="3" type="noConversion"/>
  </si>
  <si>
    <t>VOLVO B-level LMS Nanchang site</t>
    <phoneticPr fontId="3" type="noConversion"/>
  </si>
  <si>
    <t>Nanchang</t>
    <phoneticPr fontId="3" type="noConversion"/>
  </si>
  <si>
    <t>Guiyang</t>
    <phoneticPr fontId="3" type="noConversion"/>
  </si>
  <si>
    <t>Kunming</t>
    <phoneticPr fontId="3" type="noConversion"/>
  </si>
  <si>
    <t>Xiamen</t>
    <phoneticPr fontId="3" type="noConversion"/>
  </si>
  <si>
    <t>Dalian</t>
    <phoneticPr fontId="3" type="noConversion"/>
  </si>
  <si>
    <t>单站展具维护费用</t>
    <phoneticPr fontId="3" type="noConversion"/>
  </si>
  <si>
    <t>超薄灯箱</t>
    <phoneticPr fontId="3" type="noConversion"/>
  </si>
  <si>
    <t>吊挂灭火器</t>
    <rPh sb="0" eb="5">
      <t>kmhrffmiehuokkdk</t>
    </rPh>
    <phoneticPr fontId="3" type="noConversion"/>
  </si>
  <si>
    <t>手提灭火器</t>
    <rPh sb="0" eb="5">
      <t>rtrjghmiehuoqi</t>
    </rPh>
    <phoneticPr fontId="3" type="noConversion"/>
  </si>
  <si>
    <t>不锈钢垃圾桶</t>
    <rPh sb="0" eb="6">
      <t>giqtenqmqfugfeysce</t>
    </rPh>
    <phoneticPr fontId="3" type="noConversion"/>
  </si>
  <si>
    <t>一米带拦河柱</t>
    <phoneticPr fontId="39" type="noConversion"/>
  </si>
  <si>
    <t>化妆镜</t>
    <rPh sb="0" eb="3">
      <t>huazhuangqujq</t>
    </rPh>
    <phoneticPr fontId="3" type="noConversion"/>
  </si>
  <si>
    <t>全身镜</t>
    <rPh sb="0" eb="3">
      <t>wgtmdqujq</t>
    </rPh>
    <phoneticPr fontId="3" type="noConversion"/>
  </si>
  <si>
    <t>新制作</t>
    <rPh sb="0" eb="1">
      <t>usr</t>
    </rPh>
    <rPh sb="1" eb="2">
      <t>fultrqouf</t>
    </rPh>
    <phoneticPr fontId="39" type="noConversion"/>
  </si>
  <si>
    <t>一楼洽谈室天花</t>
    <phoneticPr fontId="41" type="noConversion"/>
  </si>
  <si>
    <t>线路合计</t>
    <phoneticPr fontId="37" type="noConversion"/>
  </si>
  <si>
    <t xml:space="preserve">南昌(05/01-05/04) </t>
  </si>
  <si>
    <t>青岛(05/12-05/17)</t>
  </si>
  <si>
    <t>西安(07/01-07/05)</t>
    <rPh sb="0" eb="1">
      <t>tianjin</t>
    </rPh>
    <phoneticPr fontId="40" type="noConversion"/>
  </si>
  <si>
    <t>哈尔滨(08/03-08/09)</t>
    <rPh sb="0" eb="1">
      <t>tianjin</t>
    </rPh>
    <phoneticPr fontId="40" type="noConversion"/>
  </si>
  <si>
    <t>济南(09/02-09/06)</t>
    <rPh sb="0" eb="1">
      <t>alyt</t>
    </rPh>
    <phoneticPr fontId="40" type="noConversion"/>
  </si>
  <si>
    <t xml:space="preserve">合肥(10/01-10/06) </t>
  </si>
  <si>
    <t xml:space="preserve">南昌(10/01-10/04) </t>
  </si>
  <si>
    <t xml:space="preserve">郑州(11/04-11/08) </t>
  </si>
  <si>
    <t>长沙(04/30-05/05)</t>
    <rPh sb="0" eb="1">
      <t>alyt</t>
    </rPh>
    <phoneticPr fontId="40" type="noConversion"/>
  </si>
  <si>
    <t>厦门(06/25-06/28)</t>
  </si>
  <si>
    <t>大连(08/18-08/22)</t>
    <rPh sb="0" eb="1">
      <t>alyt</t>
    </rPh>
    <phoneticPr fontId="40" type="noConversion"/>
  </si>
  <si>
    <t>西安(10/01-10/07)</t>
    <rPh sb="0" eb="1">
      <t>tianjin</t>
    </rPh>
    <phoneticPr fontId="40" type="noConversion"/>
  </si>
  <si>
    <t>沈阳(10/01-10/06)</t>
  </si>
  <si>
    <t>昆明(10/01-10/05)</t>
  </si>
  <si>
    <t>贵阳(10/28-10/31)</t>
  </si>
  <si>
    <t>Volvo Booth Construction Quotation
（B Level 600 SQM)-搭建 Line 2</t>
    <phoneticPr fontId="37" type="noConversion"/>
  </si>
  <si>
    <t>Volvo Booth Construction Quotation
（Venue Fee)-Line 2</t>
    <phoneticPr fontId="3" type="noConversion"/>
  </si>
  <si>
    <t>Volvo Booth Construction Quotation
Construction Quotation-Line 2</t>
    <phoneticPr fontId="3" type="noConversion"/>
  </si>
  <si>
    <t>展具4</t>
    <rPh sb="0" eb="1">
      <t>hj</t>
    </rPh>
    <rPh sb="1" eb="2">
      <t>nae</t>
    </rPh>
    <rPh sb="2" eb="3">
      <t>hw</t>
    </rPh>
    <phoneticPr fontId="3" type="noConversion"/>
  </si>
  <si>
    <t>展具5</t>
    <phoneticPr fontId="3" type="noConversion"/>
  </si>
  <si>
    <t>2021 B LEVEL AUTOSHOW 600 SQM-Line 2</t>
    <phoneticPr fontId="3" type="noConversion"/>
  </si>
  <si>
    <t>2021/05/01-2021/05/04</t>
    <phoneticPr fontId="3" type="noConversion"/>
  </si>
  <si>
    <t>2021/05/12-2021/05/17</t>
    <phoneticPr fontId="3" type="noConversion"/>
  </si>
  <si>
    <t>2021/07/01-2020/07/05</t>
    <phoneticPr fontId="3" type="noConversion"/>
  </si>
  <si>
    <t>2021/09/02-2021/09/06</t>
    <phoneticPr fontId="3" type="noConversion"/>
  </si>
  <si>
    <t>2021/08/03-2021/08/09</t>
    <phoneticPr fontId="3" type="noConversion"/>
  </si>
  <si>
    <t>2021/10/01-2021/10/06</t>
    <phoneticPr fontId="3" type="noConversion"/>
  </si>
  <si>
    <t>2021/10/01-2021/10/04</t>
    <phoneticPr fontId="3" type="noConversion"/>
  </si>
  <si>
    <t>2021/11/04-2021/11/08</t>
    <phoneticPr fontId="3" type="noConversion"/>
  </si>
  <si>
    <t>2020/04/30-2021/05/05</t>
    <phoneticPr fontId="3" type="noConversion"/>
  </si>
  <si>
    <t>Changsha</t>
    <phoneticPr fontId="3" type="noConversion"/>
  </si>
  <si>
    <t>VOLVO B-level LMS Changsha site</t>
    <phoneticPr fontId="3" type="noConversion"/>
  </si>
  <si>
    <t>2021/06/25-2021/06/28</t>
    <phoneticPr fontId="3" type="noConversion"/>
  </si>
  <si>
    <t>2021/08/18-2021/08/22</t>
    <phoneticPr fontId="3" type="noConversion"/>
  </si>
  <si>
    <t>2021/10/01-2021/10/07</t>
    <phoneticPr fontId="3" type="noConversion"/>
  </si>
  <si>
    <t>2021/10/01-2021/10/05</t>
    <phoneticPr fontId="3" type="noConversion"/>
  </si>
  <si>
    <t>2021/10/28-2021/10/31</t>
    <phoneticPr fontId="3" type="noConversion"/>
  </si>
  <si>
    <t>新制作</t>
    <rPh sb="0" eb="1">
      <t>tol</t>
    </rPh>
    <rPh sb="1" eb="2">
      <t>usr</t>
    </rPh>
    <rPh sb="2" eb="3">
      <t>imgisw</t>
    </rPh>
    <phoneticPr fontId="39" type="noConversion"/>
  </si>
  <si>
    <t>B级展馆费-Line 2</t>
    <rPh sb="1" eb="2">
      <t>xey</t>
    </rPh>
    <rPh sb="2" eb="3">
      <t>nae</t>
    </rPh>
    <rPh sb="3" eb="4">
      <t>qnp</t>
    </rPh>
    <rPh sb="4" eb="5">
      <t>xjm</t>
    </rPh>
    <phoneticPr fontId="3" type="noConversion"/>
  </si>
  <si>
    <t>B级搭建+展馆 汇总
Line 2</t>
    <rPh sb="1" eb="2">
      <t>xey</t>
    </rPh>
    <rPh sb="2" eb="3">
      <t>nae</t>
    </rPh>
    <rPh sb="3" eb="4">
      <t>qnp</t>
    </rPh>
    <rPh sb="4" eb="5">
      <t>xjm</t>
    </rPh>
    <phoneticPr fontId="3" type="noConversion"/>
  </si>
  <si>
    <t>包含异地工资、当地食宿交通</t>
    <phoneticPr fontId="3" type="noConversion"/>
  </si>
  <si>
    <t>单站展具维护费用：
包含面材维修、物料损耗，美工更换、保护材料等</t>
    <phoneticPr fontId="3" type="noConversion"/>
  </si>
  <si>
    <t>现场 电工耗材</t>
    <rPh sb="0" eb="7">
      <t>haocai</t>
    </rPh>
    <phoneticPr fontId="1" type="noConversion"/>
  </si>
  <si>
    <t xml:space="preserve"> 电工耗材</t>
    <rPh sb="0" eb="5">
      <t>haocai</t>
    </rPh>
    <phoneticPr fontId="1" type="noConversion"/>
  </si>
  <si>
    <t>电工耗材</t>
    <rPh sb="0" eb="4">
      <t>haocai</t>
    </rPh>
    <phoneticPr fontId="1" type="noConversion"/>
  </si>
  <si>
    <t>Rmark</t>
    <phoneticPr fontId="37" type="noConversion"/>
  </si>
  <si>
    <t xml:space="preserve">QTY </t>
    <phoneticPr fontId="37" type="noConversion"/>
  </si>
  <si>
    <t>套1</t>
    <phoneticPr fontId="3" type="noConversion"/>
  </si>
  <si>
    <t>可调节地台（每平米含标准地台调节板及地台脚）1m x 1m x 0.04m</t>
    <phoneticPr fontId="3" type="noConversion"/>
  </si>
  <si>
    <t>新制作，补充损耗</t>
    <rPh sb="0" eb="1">
      <t>puh</t>
    </rPh>
    <rPh sb="1" eb="2">
      <t>ycq</t>
    </rPh>
    <rPh sb="2" eb="3">
      <t>rkm</t>
    </rPh>
    <rPh sb="3" eb="4">
      <t>hao</t>
    </rPh>
    <phoneticPr fontId="26" type="noConversion"/>
  </si>
  <si>
    <t>可调节地台 1m x 1m x 0.04m</t>
    <phoneticPr fontId="3" type="noConversion"/>
  </si>
  <si>
    <t>已有物料，重新使用</t>
    <phoneticPr fontId="3" type="noConversion"/>
  </si>
  <si>
    <t>一层前侧展车区地台饰面，高档橡木地板 30ml*12md</t>
    <phoneticPr fontId="3" type="noConversion"/>
  </si>
  <si>
    <t>新制作</t>
    <rPh sb="0" eb="3">
      <t>uejfnrnaelgnaqeygsovalceaq</t>
    </rPh>
    <phoneticPr fontId="39" type="noConversion"/>
  </si>
  <si>
    <t>一层洽谈区地台饰面，高档灰色饰面地板</t>
    <rPh sb="0" eb="6">
      <t>imgkimgksrc</t>
    </rPh>
    <phoneticPr fontId="39" type="noConversion"/>
  </si>
  <si>
    <t>新制作</t>
    <rPh sb="0" eb="3">
      <t>gsoveyfgsoviwgyooaqimgkimgksrc</t>
    </rPh>
    <phoneticPr fontId="39" type="noConversion"/>
  </si>
  <si>
    <t>二层开放洽谈区地台饰面，高档橡木地板 30ml*12md（含基层板）</t>
    <phoneticPr fontId="3" type="noConversion"/>
  </si>
  <si>
    <t>第三方人员工作区地面防滑板</t>
    <phoneticPr fontId="3" type="noConversion"/>
  </si>
  <si>
    <t>已有物料，重新使用</t>
    <rPh sb="0" eb="1">
      <t>puh</t>
    </rPh>
    <rPh sb="1" eb="2">
      <t>ycqrkmhao</t>
    </rPh>
    <phoneticPr fontId="26" type="noConversion"/>
  </si>
  <si>
    <t>不锈钢地台围边表面灰色喷漆</t>
    <rPh sb="0" eb="7">
      <t>giqtenqmqlfnlp</t>
    </rPh>
    <phoneticPr fontId="3" type="noConversion"/>
  </si>
  <si>
    <t>已有物料，油漆翻新</t>
    <rPh sb="0" eb="1">
      <t>tol</t>
    </rPh>
    <rPh sb="1" eb="2">
      <t>usr</t>
    </rPh>
    <rPh sb="2" eb="3">
      <t>img</t>
    </rPh>
    <rPh sb="3" eb="4">
      <t>isw</t>
    </rPh>
    <phoneticPr fontId="26" type="noConversion"/>
  </si>
  <si>
    <t>不锈钢地台围边表面灰色喷漆</t>
    <rPh sb="0" eb="7">
      <t>giqtenqmqlfnlp</t>
    </rPh>
    <phoneticPr fontId="32" type="noConversion"/>
  </si>
  <si>
    <t>新制作,补充物料</t>
    <rPh sb="0" eb="1">
      <t>puh</t>
    </rPh>
    <rPh sb="1" eb="2">
      <t>ycqrkmhao</t>
    </rPh>
    <phoneticPr fontId="26" type="noConversion"/>
  </si>
  <si>
    <t>展台地面斜坡表面橡木地板</t>
    <phoneticPr fontId="3" type="noConversion"/>
  </si>
  <si>
    <t>新制作</t>
    <rPh sb="0" eb="1">
      <t>puh</t>
    </rPh>
    <rPh sb="1" eb="2">
      <t>ycqrkmhao</t>
    </rPh>
    <phoneticPr fontId="26" type="noConversion"/>
  </si>
  <si>
    <t>地面保护，搭建过程中及拆建期间物料保护（展毯&amp;地膜）</t>
    <phoneticPr fontId="3" type="noConversion"/>
  </si>
  <si>
    <t>lump/套</t>
    <phoneticPr fontId="3" type="noConversion"/>
  </si>
  <si>
    <t>白色展台立柱 8.5M（含底座铁板）面喷白色油漆</t>
    <phoneticPr fontId="3" type="noConversion"/>
  </si>
  <si>
    <t>白色展台立柱 8.5M（含底座铁板）面喷白色油漆
165mm直径金属钢管壁厚2cm.上下焊接400mm正方12mm厚度钢板</t>
    <phoneticPr fontId="3" type="noConversion"/>
  </si>
  <si>
    <t>新制作</t>
    <rPh sb="0" eb="1">
      <t>usr</t>
    </rPh>
    <rPh sb="1" eb="2">
      <t>fultrqouf</t>
    </rPh>
    <phoneticPr fontId="32" type="noConversion"/>
  </si>
  <si>
    <t>顶部遮光布，消防要求50%封闭</t>
    <rPh sb="0" eb="3">
      <t>rrr</t>
    </rPh>
    <phoneticPr fontId="37" type="noConversion"/>
  </si>
  <si>
    <t>每5站更换一次</t>
    <phoneticPr fontId="3" type="noConversion"/>
  </si>
  <si>
    <t>顶部Truss架楣板</t>
    <rPh sb="0" eb="10">
      <t>sdmukblkssnhsrc</t>
    </rPh>
    <phoneticPr fontId="3" type="noConversion"/>
  </si>
  <si>
    <t>吊牌 双面钢木结构烤漆2ml*2mH</t>
    <phoneticPr fontId="3" type="noConversion"/>
  </si>
  <si>
    <t xml:space="preserve">塔牌 4M </t>
    <phoneticPr fontId="3" type="noConversion"/>
  </si>
  <si>
    <t>二层洽谈区外框立体结构，钢木结构烤漆吊挂,25ml*8md*3.6mH</t>
    <phoneticPr fontId="3" type="noConversion"/>
  </si>
  <si>
    <t>大屏边框,钢木结构烤漆吊挂,9.5ml*4mH，背后黑色透气防火布帘</t>
    <phoneticPr fontId="3" type="noConversion"/>
  </si>
  <si>
    <t>二层外墙立体展示展示架,
XC90,S90,XC60,白色铝料结构边框油漆，1.5ml*3mH*0.5md*3组</t>
    <phoneticPr fontId="3" type="noConversion"/>
  </si>
  <si>
    <t>二层外墙立体展示展示架
XC90,S90,XC60，外侧钢化玻璃，1.5ml*3mH*3组</t>
    <phoneticPr fontId="3" type="noConversion"/>
  </si>
  <si>
    <t>二层外墙立体展示展示架
外侧钢化玻璃上立体字，白色油漆木制立体字</t>
    <phoneticPr fontId="3" type="noConversion"/>
  </si>
  <si>
    <t>（直售专区）淡棕色色复合地板</t>
    <phoneticPr fontId="3" type="noConversion"/>
  </si>
  <si>
    <t>（直售专区）木质淡棕色色烤漆展示墙</t>
    <phoneticPr fontId="3" type="noConversion"/>
  </si>
  <si>
    <t>（直售专区）玻璃展示架木质烤漆底座+钢化玻璃</t>
    <phoneticPr fontId="3" type="noConversion"/>
  </si>
  <si>
    <t>主车台内部钢木结构 8*8米</t>
    <phoneticPr fontId="3" type="noConversion"/>
  </si>
  <si>
    <t>已有物料，结构翻新</t>
    <rPh sb="0" eb="1">
      <t>tol</t>
    </rPh>
    <rPh sb="1" eb="2">
      <t>usr</t>
    </rPh>
    <rPh sb="2" eb="3">
      <t>img</t>
    </rPh>
    <rPh sb="3" eb="4">
      <t>isw</t>
    </rPh>
    <phoneticPr fontId="26" type="noConversion"/>
  </si>
  <si>
    <t>主车台表面饰面 8*8米,灰色文理防滑地板</t>
    <rPh sb="0" eb="7">
      <t>yglgnckfgeudmqntdm</t>
    </rPh>
    <phoneticPr fontId="37" type="noConversion"/>
  </si>
  <si>
    <t>主车台收边结构8*8米米，不锈钢围边表面喷漆</t>
    <rPh sb="0" eb="7">
      <t>yglgnckfnht</t>
    </rPh>
    <phoneticPr fontId="37" type="noConversion"/>
  </si>
  <si>
    <t>主体钢结构(含结构立柱）</t>
    <phoneticPr fontId="3" type="noConversion"/>
  </si>
  <si>
    <t>已有物料，维修及改造，配件增补</t>
    <rPh sb="0" eb="1">
      <t>gki</t>
    </rPh>
    <rPh sb="1" eb="2">
      <t>wsg</t>
    </rPh>
    <rPh sb="2" eb="3">
      <t>dmh</t>
    </rPh>
    <rPh sb="3" eb="4">
      <t>nnk</t>
    </rPh>
    <rPh sb="5" eb="6">
      <t>nyfgntyyoctolusrcaiqiefulpuh</t>
    </rPh>
    <phoneticPr fontId="26" type="noConversion"/>
  </si>
  <si>
    <t>楼体结构立柱</t>
    <rPh sb="0" eb="1">
      <t>uusy</t>
    </rPh>
    <rPh sb="2" eb="3">
      <t>ssss</t>
    </rPh>
    <rPh sb="3" eb="4">
      <t>xyy</t>
    </rPh>
    <rPh sb="4" eb="5">
      <t>qn</t>
    </rPh>
    <rPh sb="5" eb="6">
      <t>syg</t>
    </rPh>
    <phoneticPr fontId="3" type="noConversion"/>
  </si>
  <si>
    <t>已有物料，翻新</t>
    <rPh sb="0" eb="1">
      <t>tol</t>
    </rPh>
    <rPh sb="1" eb="2">
      <t>usr</t>
    </rPh>
    <rPh sb="2" eb="3">
      <t>img</t>
    </rPh>
    <rPh sb="3" eb="4">
      <t>isw</t>
    </rPh>
    <phoneticPr fontId="26" type="noConversion"/>
  </si>
  <si>
    <t>楼梯钢结构及踏步面板（含木质楼梯扶手及配件）</t>
    <phoneticPr fontId="3" type="noConversion"/>
  </si>
  <si>
    <t>备餐间后消防逃生楼梯</t>
    <phoneticPr fontId="3" type="noConversion"/>
  </si>
  <si>
    <t>1F+2F建筑后背墙木框结构 50%旧物料使用 6.5MH*25米</t>
    <phoneticPr fontId="3" type="noConversion"/>
  </si>
  <si>
    <t>已有物料</t>
    <rPh sb="0" eb="1">
      <t>tol</t>
    </rPh>
    <rPh sb="1" eb="2">
      <t>usr</t>
    </rPh>
    <rPh sb="2" eb="3">
      <t>img</t>
    </rPh>
    <rPh sb="3" eb="4">
      <t>isw</t>
    </rPh>
    <phoneticPr fontId="26" type="noConversion"/>
  </si>
  <si>
    <t>1F+2F建筑背墙木框结构 50% 新制作 6.5MH*25米</t>
    <phoneticPr fontId="3" type="noConversion"/>
  </si>
  <si>
    <t xml:space="preserve">2F 外墙夹胶进口超白玻璃隔断含上下槽配件 </t>
    <phoneticPr fontId="37" type="noConversion"/>
  </si>
  <si>
    <t>1F + 2F 房间夹胶进口超白玻璃隔断含上下槽配件</t>
    <phoneticPr fontId="37" type="noConversion"/>
  </si>
  <si>
    <t>1F + 2F 钢化进口超白玻璃门含门把手及配件 预计合计10扇门</t>
    <phoneticPr fontId="37" type="noConversion"/>
  </si>
  <si>
    <t>展台后部遮挡黑布</t>
    <phoneticPr fontId="37" type="noConversion"/>
  </si>
  <si>
    <t>一楼功能区木结构墙体</t>
    <phoneticPr fontId="3" type="noConversion"/>
  </si>
  <si>
    <t>一楼功能间天花</t>
    <phoneticPr fontId="3" type="noConversion"/>
  </si>
  <si>
    <t>一楼功能区墙面挂板</t>
    <phoneticPr fontId="3" type="noConversion"/>
  </si>
  <si>
    <t>一楼功能区，二楼厨房木门含配件</t>
    <phoneticPr fontId="3" type="noConversion"/>
  </si>
  <si>
    <t>一楼公共洽谈室灰色饰面墙，延伸至二楼含楼梯转角墙面板</t>
    <phoneticPr fontId="37" type="noConversion"/>
  </si>
  <si>
    <t>一楼公共洽谈室超薄灯箱</t>
    <phoneticPr fontId="37" type="noConversion"/>
  </si>
  <si>
    <t>OP1 核心理念展区墙面结构</t>
    <phoneticPr fontId="3" type="noConversion"/>
  </si>
  <si>
    <t>OP1 核心理念展区天花,钢架结构框架内嵌灯管绷软膜发光，8ml*2.5mH</t>
    <phoneticPr fontId="3" type="noConversion"/>
  </si>
  <si>
    <t>OP1 核心理念展区动态灯箱</t>
    <phoneticPr fontId="3" type="noConversion"/>
  </si>
  <si>
    <t>OP2 直售专区灯箱画面更换，增加美工立体字等</t>
    <phoneticPr fontId="3" type="noConversion"/>
  </si>
  <si>
    <t>二楼洽谈室隔墙50%</t>
    <phoneticPr fontId="3" type="noConversion"/>
  </si>
  <si>
    <t>二楼洽谈室墙面板，木质烤漆</t>
    <phoneticPr fontId="3" type="noConversion"/>
  </si>
  <si>
    <t>二层公共洽谈间异形设计墙面</t>
    <phoneticPr fontId="3" type="noConversion"/>
  </si>
  <si>
    <t>二楼洽谈室白色天花，16.4ml*8mw</t>
    <phoneticPr fontId="37" type="noConversion"/>
  </si>
  <si>
    <t>二楼左侧洽谈间顶部软膜灯箱，软膜灯箱，1.2ml*0.2mD</t>
    <phoneticPr fontId="3" type="noConversion"/>
  </si>
  <si>
    <t>二楼公共区天花， 异型钢木结构木纹格栅，13.6ml*8mw</t>
    <rPh sb="0" eb="7">
      <t>fgsov</t>
    </rPh>
    <phoneticPr fontId="37" type="noConversion"/>
  </si>
  <si>
    <t>所有房间内窗帘布或磨砂贴</t>
    <phoneticPr fontId="37" type="noConversion"/>
  </si>
  <si>
    <t>新生产</t>
    <rPh sb="0" eb="1">
      <t>wg</t>
    </rPh>
    <rPh sb="1" eb="2">
      <t>rqm</t>
    </rPh>
    <phoneticPr fontId="3" type="noConversion"/>
  </si>
  <si>
    <t>二楼接待台，异型木质烤漆，2.6ml
立体字logo，亚克力雕刻logo，后侧墙体发光字，树脂发光字</t>
    <phoneticPr fontId="39" type="noConversion"/>
  </si>
  <si>
    <t>接待台,白色木制烤漆外框木纹框架，2.6ml*1mH,正面沃尔沃立体logo，亚克力雕刻</t>
    <phoneticPr fontId="39" type="noConversion"/>
  </si>
  <si>
    <t>一楼精品柜组</t>
    <phoneticPr fontId="37" type="noConversion"/>
  </si>
  <si>
    <t>一楼备餐区,吧台：木制烤漆分色前侧格栅分色油漆，4ml
                 备餐台：白色木制烤漆3ml
                 吊灯，采买
                背墙立体logo，亚克力logo字</t>
    <phoneticPr fontId="3" type="noConversion"/>
  </si>
  <si>
    <t>1F+2F北欧风格木质洽谈圆桌</t>
    <rPh sb="0" eb="8">
      <t>lkmihjs</t>
    </rPh>
    <phoneticPr fontId="39" type="noConversion"/>
  </si>
  <si>
    <t>1F+2F北欧风格木质洽谈椅</t>
    <rPh sb="0" eb="8">
      <t>lkmihjs</t>
    </rPh>
    <phoneticPr fontId="39" type="noConversion"/>
  </si>
  <si>
    <t>2FVIP洽谈间洽谈椅</t>
    <phoneticPr fontId="3" type="noConversion"/>
  </si>
  <si>
    <t>2FVIP洽谈间洽谈桌</t>
    <phoneticPr fontId="3" type="noConversion"/>
  </si>
  <si>
    <t>2FVIP洽谈间洽谈沙发</t>
    <phoneticPr fontId="3" type="noConversion"/>
  </si>
  <si>
    <t>定制吧椅</t>
    <phoneticPr fontId="3" type="noConversion"/>
  </si>
  <si>
    <t>二楼洽谈室北欧风格矮柜</t>
    <phoneticPr fontId="3" type="noConversion"/>
  </si>
  <si>
    <t>二楼洽谈室木质衣架</t>
    <phoneticPr fontId="3" type="noConversion"/>
  </si>
  <si>
    <t>已有物料，无需维修</t>
    <rPh sb="0" eb="1">
      <t>tol</t>
    </rPh>
    <rPh sb="1" eb="2">
      <t>usr</t>
    </rPh>
    <rPh sb="2" eb="3">
      <t>img</t>
    </rPh>
    <rPh sb="3" eb="4">
      <t>isw</t>
    </rPh>
    <phoneticPr fontId="26" type="noConversion"/>
  </si>
  <si>
    <t>功能区IBM木纹桌</t>
    <rPh sb="0" eb="6">
      <t>ssssxyy</t>
    </rPh>
    <phoneticPr fontId="3" type="noConversion"/>
  </si>
  <si>
    <t>9门锁柜</t>
    <phoneticPr fontId="3" type="noConversion"/>
  </si>
  <si>
    <t>置物架</t>
    <phoneticPr fontId="3" type="noConversion"/>
  </si>
  <si>
    <t>折叠椅</t>
    <rPh sb="0" eb="3">
      <t>lfo</t>
    </rPh>
    <phoneticPr fontId="39" type="noConversion"/>
  </si>
  <si>
    <t>·</t>
    <phoneticPr fontId="3" type="noConversion"/>
  </si>
  <si>
    <t>龙门衣架</t>
    <rPh sb="0" eb="4">
      <t>dxuyh</t>
    </rPh>
    <phoneticPr fontId="3" type="noConversion"/>
  </si>
  <si>
    <t>一米带拦河柱</t>
    <phoneticPr fontId="3" type="noConversion"/>
  </si>
  <si>
    <t>新制作</t>
    <rPh sb="0" eb="1">
      <t>tol</t>
    </rPh>
    <rPh sb="1" eb="2">
      <t>usr</t>
    </rPh>
    <rPh sb="2" eb="3">
      <t>imgisw</t>
    </rPh>
    <phoneticPr fontId="37" type="noConversion"/>
  </si>
  <si>
    <t>IPAD 8</t>
    <phoneticPr fontId="3" type="noConversion"/>
  </si>
  <si>
    <t>灯具根据设计</t>
    <rPh sb="0" eb="1">
      <t>iwg</t>
    </rPh>
    <rPh sb="1" eb="2">
      <t>yoo</t>
    </rPh>
    <rPh sb="2" eb="3">
      <t>pgc</t>
    </rPh>
    <rPh sb="3" eb="4">
      <t>tmgk</t>
    </rPh>
    <rPh sb="4" eb="5">
      <t>os</t>
    </rPh>
    <phoneticPr fontId="3" type="noConversion"/>
  </si>
  <si>
    <t>已有物料，根据交接情况增补</t>
    <rPh sb="0" eb="1">
      <t>tol</t>
    </rPh>
    <rPh sb="1" eb="2">
      <t>usr</t>
    </rPh>
    <rPh sb="2" eb="3">
      <t>img</t>
    </rPh>
    <rPh sb="3" eb="4">
      <t>isw</t>
    </rPh>
    <phoneticPr fontId="26" type="noConversion"/>
  </si>
  <si>
    <t>set/项</t>
    <rPh sb="4" eb="5">
      <t>adm</t>
    </rPh>
    <phoneticPr fontId="37" type="noConversion"/>
  </si>
  <si>
    <t>柜式空调-3P</t>
    <rPh sb="0" eb="1">
      <t>san</t>
    </rPh>
    <rPh sb="1" eb="2">
      <t>aa</t>
    </rPh>
    <rPh sb="2" eb="3">
      <t>pwa</t>
    </rPh>
    <rPh sb="3" eb="4">
      <t>ymfk</t>
    </rPh>
    <phoneticPr fontId="3" type="noConversion"/>
  </si>
  <si>
    <t>已有物料，维修设备，更换面板</t>
    <rPh sb="0" eb="1">
      <t>tol</t>
    </rPh>
    <rPh sb="1" eb="2">
      <t>usr</t>
    </rPh>
    <rPh sb="2" eb="3">
      <t>img</t>
    </rPh>
    <rPh sb="3" eb="4">
      <t>isw</t>
    </rPh>
    <phoneticPr fontId="26" type="noConversion"/>
  </si>
  <si>
    <t>pcs/台</t>
    <rPh sb="4" eb="5">
      <t>ckf</t>
    </rPh>
    <phoneticPr fontId="37" type="noConversion"/>
  </si>
  <si>
    <t>挂墙空调-1.5P</t>
    <rPh sb="0" eb="1">
      <t>rff</t>
    </rPh>
    <rPh sb="1" eb="2">
      <t>ffuk</t>
    </rPh>
    <rPh sb="2" eb="3">
      <t>pwa</t>
    </rPh>
    <rPh sb="3" eb="4">
      <t>ymfk</t>
    </rPh>
    <phoneticPr fontId="3" type="noConversion"/>
  </si>
  <si>
    <t>展车充电器</t>
    <rPh sb="0" eb="1">
      <t>nae</t>
    </rPh>
    <rPh sb="1" eb="2">
      <t>lgn</t>
    </rPh>
    <rPh sb="2" eb="3">
      <t>ycq</t>
    </rPh>
    <rPh sb="3" eb="4">
      <t>jn</t>
    </rPh>
    <rPh sb="4" eb="5">
      <t>kkdk</t>
    </rPh>
    <phoneticPr fontId="3" type="noConversion"/>
  </si>
  <si>
    <t>pcs/个</t>
    <rPh sb="4" eb="5">
      <t>wh</t>
    </rPh>
    <phoneticPr fontId="37" type="noConversion"/>
  </si>
  <si>
    <t>Blueair</t>
    <phoneticPr fontId="3" type="noConversion"/>
  </si>
  <si>
    <t>运营互动设备包装箱</t>
    <phoneticPr fontId="3" type="noConversion"/>
  </si>
  <si>
    <t>搭建物料包装箱</t>
    <phoneticPr fontId="3" type="noConversion"/>
  </si>
  <si>
    <t>北欧FIKA小食车</t>
    <phoneticPr fontId="3" type="noConversion"/>
  </si>
  <si>
    <t>已有物料维修</t>
    <rPh sb="0" eb="1">
      <t>tol</t>
    </rPh>
    <rPh sb="1" eb="2">
      <t>usr</t>
    </rPh>
    <rPh sb="2" eb="3">
      <t>imgisw</t>
    </rPh>
    <phoneticPr fontId="37" type="noConversion"/>
  </si>
  <si>
    <t>电料及辅料，包括地插、电箱、电缆、辅助电源等</t>
    <rPh sb="0" eb="1">
      <t>adw</t>
    </rPh>
    <rPh sb="1" eb="2">
      <t>wb</t>
    </rPh>
    <rPh sb="2" eb="3">
      <t>wg</t>
    </rPh>
    <rPh sb="3" eb="4">
      <t>fnr</t>
    </rPh>
    <rPh sb="4" eb="5">
      <t>fuliao</t>
    </rPh>
    <phoneticPr fontId="3" type="noConversion"/>
  </si>
  <si>
    <t>沃尔沃Logo</t>
    <phoneticPr fontId="3" type="noConversion"/>
  </si>
  <si>
    <t>直径1200mm，表面维护</t>
    <phoneticPr fontId="26" type="noConversion"/>
  </si>
  <si>
    <t>装饰品</t>
    <phoneticPr fontId="3" type="noConversion"/>
  </si>
  <si>
    <t>全展台美工、标识、包括11台车贴、房间刻字、车辆前后牌等</t>
    <rPh sb="0" eb="6">
      <t>adwwbynyujyntjpb</t>
    </rPh>
    <phoneticPr fontId="3" type="noConversion"/>
  </si>
  <si>
    <t>Volvo Booth Construction Quotation
（B Level 600 SQM)-展具 x 维修1</t>
    <phoneticPr fontId="37" type="noConversion"/>
  </si>
  <si>
    <t>1F+2F建筑背墙木框结构新制作 6.5MH*25米</t>
    <phoneticPr fontId="3" type="noConversion"/>
  </si>
  <si>
    <t>二楼洽谈室隔墙</t>
    <phoneticPr fontId="3" type="noConversion"/>
  </si>
  <si>
    <t>新采购</t>
    <rPh sb="0" eb="1">
      <t>tol</t>
    </rPh>
    <rPh sb="1" eb="2">
      <t>usr</t>
    </rPh>
    <rPh sb="2" eb="3">
      <t>imgisw</t>
    </rPh>
    <phoneticPr fontId="37" type="noConversion"/>
  </si>
  <si>
    <t>1F+2F 楼体檐口，表面喷漆</t>
    <phoneticPr fontId="3" type="noConversion"/>
  </si>
  <si>
    <t>延米/M</t>
    <phoneticPr fontId="37" type="noConversion"/>
  </si>
  <si>
    <t>1F+2F 楼体檐口，表面喷漆</t>
  </si>
  <si>
    <t>沃尔沃字母Logo 发光字 大</t>
    <phoneticPr fontId="3" type="noConversion"/>
  </si>
  <si>
    <t>新作</t>
    <phoneticPr fontId="26" type="noConversion"/>
  </si>
  <si>
    <t>沃尔沃Logo 发光字 小</t>
    <phoneticPr fontId="3" type="noConversion"/>
  </si>
  <si>
    <t xml:space="preserve">车型Logo 发光字 </t>
    <phoneticPr fontId="3" type="noConversion"/>
  </si>
  <si>
    <t>新采购</t>
    <rPh sb="0" eb="1">
      <t>tol</t>
    </rPh>
    <rPh sb="1" eb="2">
      <t>usrimgisw</t>
    </rPh>
    <phoneticPr fontId="26" type="noConversion"/>
  </si>
  <si>
    <t>落地空调扇</t>
    <rPh sb="0" eb="1">
      <t>san</t>
    </rPh>
    <rPh sb="1" eb="2">
      <t>aa</t>
    </rPh>
    <rPh sb="2" eb="3">
      <t>pwa</t>
    </rPh>
    <rPh sb="3" eb="4">
      <t>ymfk</t>
    </rPh>
    <phoneticPr fontId="3" type="noConversion"/>
  </si>
  <si>
    <t>2021 Volvo Quotation（B)
2021Volvo B级车展展馆费用</t>
    <phoneticPr fontId="3" type="noConversion"/>
  </si>
  <si>
    <t>B-1</t>
    <phoneticPr fontId="3" type="noConversion"/>
  </si>
  <si>
    <t>No.
序号</t>
    <phoneticPr fontId="41" type="noConversion"/>
  </si>
  <si>
    <t>Item
项目</t>
    <phoneticPr fontId="41" type="noConversion"/>
  </si>
  <si>
    <t>Requirement</t>
  </si>
  <si>
    <t>Quantity
数量</t>
    <phoneticPr fontId="41" type="noConversion"/>
  </si>
  <si>
    <t>Unit
单位</t>
    <phoneticPr fontId="3" type="noConversion"/>
  </si>
  <si>
    <t>Day
天数</t>
    <phoneticPr fontId="41" type="noConversion"/>
  </si>
  <si>
    <t>Unit price
单价</t>
    <phoneticPr fontId="54" type="noConversion"/>
  </si>
  <si>
    <t>Sub-total
合计</t>
    <phoneticPr fontId="54" type="noConversion"/>
  </si>
  <si>
    <t xml:space="preserve">南昌(05/01-05/04) </t>
    <phoneticPr fontId="3" type="noConversion"/>
  </si>
  <si>
    <t>A</t>
    <phoneticPr fontId="41" type="noConversion"/>
  </si>
  <si>
    <t>Hall Fee/展馆费用</t>
    <phoneticPr fontId="41" type="noConversion"/>
  </si>
  <si>
    <t>施工管理费Hall Management Fee</t>
    <phoneticPr fontId="3" type="noConversion"/>
  </si>
  <si>
    <t>平米/Sqm</t>
    <phoneticPr fontId="3" type="noConversion"/>
  </si>
  <si>
    <t>加班费 Overtime Charge</t>
    <phoneticPr fontId="3" type="noConversion"/>
  </si>
  <si>
    <t>项/Item</t>
    <phoneticPr fontId="3" type="noConversion"/>
  </si>
  <si>
    <t>工作证/车证 Contractor Pass</t>
    <phoneticPr fontId="57" type="noConversion"/>
  </si>
  <si>
    <t>接电费 Electrical Fee</t>
  </si>
  <si>
    <t>接水费 Water Connection Fee</t>
  </si>
  <si>
    <t>宽带租赁费 Internet Rental</t>
    <phoneticPr fontId="3" type="noConversion"/>
  </si>
  <si>
    <t>审图费Drawing Audit cost</t>
    <phoneticPr fontId="3" type="noConversion"/>
  </si>
  <si>
    <t>保险费Insurance cost</t>
    <phoneticPr fontId="3" type="noConversion"/>
  </si>
  <si>
    <t>叉车租赁费 Forklift Rental</t>
    <phoneticPr fontId="57" type="noConversion"/>
  </si>
  <si>
    <t>吊车、剪刀车租赁Crane/Scissor</t>
    <phoneticPr fontId="57" type="noConversion"/>
  </si>
  <si>
    <t>仓储费Storage cost</t>
    <phoneticPr fontId="3" type="noConversion"/>
  </si>
  <si>
    <t>B</t>
    <phoneticPr fontId="3" type="noConversion"/>
  </si>
  <si>
    <t>Project management fee/项目管理费</t>
    <phoneticPr fontId="41" type="noConversion"/>
  </si>
  <si>
    <t>-</t>
    <phoneticPr fontId="41" type="noConversion"/>
  </si>
  <si>
    <t>GRAND TOTAL / 总计</t>
    <phoneticPr fontId="41" type="noConversion"/>
  </si>
  <si>
    <t>VALUE-ADDED TAX/增值税</t>
    <phoneticPr fontId="41" type="noConversion"/>
  </si>
  <si>
    <t>GRAND TOTAL AFTER VAT/税后总计</t>
    <phoneticPr fontId="41" type="noConversion"/>
  </si>
  <si>
    <t>青岛(05/12-05/17)</t>
    <phoneticPr fontId="3" type="noConversion"/>
  </si>
  <si>
    <t>工作证 Contractor Pass</t>
    <phoneticPr fontId="57" type="noConversion"/>
  </si>
  <si>
    <t>剪刀车租赁Scissor</t>
    <phoneticPr fontId="57" type="noConversion"/>
  </si>
  <si>
    <t>货车装卸费Loading and unloading fee</t>
    <phoneticPr fontId="57" type="noConversion"/>
  </si>
  <si>
    <t>车证 Truck Pass</t>
    <phoneticPr fontId="57" type="noConversion"/>
  </si>
  <si>
    <t>吊车租赁Crane</t>
    <phoneticPr fontId="57" type="noConversion"/>
  </si>
  <si>
    <t>人员保险 Labor insurance</t>
    <phoneticPr fontId="3" type="noConversion"/>
  </si>
  <si>
    <t>西安(07/01-07/05)</t>
    <phoneticPr fontId="3" type="noConversion"/>
  </si>
  <si>
    <t>通信服务费communication service</t>
    <phoneticPr fontId="41" type="noConversion"/>
  </si>
  <si>
    <t>监理服务费Supervision service fee</t>
    <phoneticPr fontId="41" type="noConversion"/>
  </si>
  <si>
    <t>保险Insurance fee</t>
    <phoneticPr fontId="41" type="noConversion"/>
  </si>
  <si>
    <t>哈尔滨(08/03-08/09)</t>
    <phoneticPr fontId="3" type="noConversion"/>
  </si>
  <si>
    <t>济南(09/02-09/06)</t>
    <phoneticPr fontId="3" type="noConversion"/>
  </si>
  <si>
    <t xml:space="preserve">合肥(10/01-10/06) </t>
    <phoneticPr fontId="3" type="noConversion"/>
  </si>
  <si>
    <t xml:space="preserve">南昌(10/01-10/04) </t>
    <phoneticPr fontId="3" type="noConversion"/>
  </si>
  <si>
    <t xml:space="preserve">郑州(11/04-11/08) </t>
    <phoneticPr fontId="3" type="noConversion"/>
  </si>
  <si>
    <t>B-2</t>
    <phoneticPr fontId="3" type="noConversion"/>
  </si>
  <si>
    <t>长沙(04/30-05/05)</t>
    <phoneticPr fontId="3" type="noConversion"/>
  </si>
  <si>
    <t>厦门(06/25-06/28)</t>
    <phoneticPr fontId="3" type="noConversion"/>
  </si>
  <si>
    <t>大连(08/18-08/22)</t>
    <phoneticPr fontId="3" type="noConversion"/>
  </si>
  <si>
    <t>西安(10/01-10/07)</t>
    <phoneticPr fontId="3" type="noConversion"/>
  </si>
  <si>
    <t>沈阳(10/01-10/06)</t>
    <phoneticPr fontId="3" type="noConversion"/>
  </si>
  <si>
    <t>昆明(10/01-10/05)</t>
    <phoneticPr fontId="3" type="noConversion"/>
  </si>
  <si>
    <t>贵阳(10/28-10/31)</t>
    <phoneticPr fontId="3" type="noConversion"/>
  </si>
  <si>
    <t>Volvo Booth Construction Quotation
（B Level 600 SQM)-展具 x 新制作1</t>
    <phoneticPr fontId="37" type="noConversion"/>
  </si>
  <si>
    <t>E</t>
    <phoneticPr fontId="3" type="noConversion"/>
  </si>
  <si>
    <t>sqm/平米</t>
    <phoneticPr fontId="3" type="noConversion"/>
  </si>
  <si>
    <t>新制作</t>
    <rPh sb="0" eb="1">
      <t>usr</t>
    </rPh>
    <rPh sb="1" eb="2">
      <t>fultrqouf</t>
    </rPh>
    <phoneticPr fontId="3" type="noConversion"/>
  </si>
  <si>
    <t>rm/延米</t>
    <phoneticPr fontId="3" type="noConversion"/>
  </si>
  <si>
    <r>
      <rPr>
        <b/>
        <sz val="10"/>
        <color rgb="FF000000"/>
        <rFont val="微软雅黑"/>
        <family val="2"/>
        <charset val="134"/>
      </rPr>
      <t>Reconstruction materials</t>
    </r>
    <r>
      <rPr>
        <sz val="10"/>
        <color indexed="8"/>
        <rFont val="微软雅黑"/>
        <family val="2"/>
        <charset val="134"/>
      </rPr>
      <t xml:space="preserve"> 展具维修</t>
    </r>
    <r>
      <rPr>
        <sz val="10"/>
        <color rgb="FF000000"/>
        <rFont val="微软雅黑"/>
        <family val="2"/>
        <charset val="134"/>
      </rPr>
      <t>改建物料</t>
    </r>
    <phoneticPr fontId="3" type="noConversion"/>
  </si>
  <si>
    <t xml:space="preserve">2F 外墙夹胶进口超白玻璃隔断含上下槽配件 </t>
    <phoneticPr fontId="3" type="noConversion"/>
  </si>
  <si>
    <t>OP1 核心理念展区动态灯箱</t>
    <phoneticPr fontId="1" type="noConversion"/>
  </si>
  <si>
    <t>新制作</t>
    <rPh sb="0" eb="1">
      <t>usr</t>
    </rPh>
    <rPh sb="1" eb="2">
      <t>fultrqouf</t>
    </rPh>
    <phoneticPr fontId="1" type="noConversion"/>
  </si>
  <si>
    <t>sqm/平米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</si>
</sst>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6" formatCode="&quot;¥&quot;#,##0_);[Red]\(&quot;¥&quot;#,##0\)"/>
    <numFmt numFmtId="8" formatCode="&quot;¥&quot;#,##0.00_);[Red]\(&quot;¥&quot;#,##0.00\)"/>
    <numFmt numFmtId="44" formatCode="_(&quot;¥&quot;* #,##0.00_);_(&quot;¥&quot;* \(#,##0.00\);_(&quot;¥&quot;* &quot;-&quot;??_);_(@_)"/>
    <numFmt numFmtId="176" formatCode="_ * #,##0.00_ ;_ * \-#,##0.00_ ;_ * &quot;-&quot;??_ ;_ @_ "/>
    <numFmt numFmtId="177" formatCode="_-* #,##0.00_-;\-* #,##0.00_-;_-* &quot;-&quot;??_-;_-@_-"/>
    <numFmt numFmtId="178" formatCode="_-&quot;¥&quot;* #,##0.00_-;\-&quot;¥&quot;* #,##0.00_-;_-&quot;¥&quot;* &quot;-&quot;??_-;_-@_-"/>
    <numFmt numFmtId="179" formatCode="_-\¥* #,##0.00_-;\-\¥* #,##0.00_-;_-\¥* &quot;-&quot;??_-;_-@_-"/>
    <numFmt numFmtId="180" formatCode="[$-409]d/mmm/yy;@"/>
    <numFmt numFmtId="181" formatCode="yyyy\.mm\.dd"/>
    <numFmt numFmtId="182" formatCode="0&quot; &quot;"/>
    <numFmt numFmtId="183" formatCode="0&quot; &quot;;\(0\)"/>
    <numFmt numFmtId="184" formatCode="_-&quot;¥&quot;\ * #,##0.00_-;\-&quot;¥&quot;\ * #,##0.00_-;_-&quot;¥&quot;\ * &quot;-&quot;??_-;_-@_-"/>
    <numFmt numFmtId="185" formatCode="0_);[Red]\(0\)"/>
    <numFmt numFmtId="186" formatCode="&quot;¥&quot;#,##0.00;[Red]&quot;¥&quot;#,##0.00"/>
    <numFmt numFmtId="187" formatCode="_(&quot;$&quot;* #,##0.00_);_(&quot;$&quot;* \(#,##0.00\);_(&quot;$&quot;* &quot;-&quot;??_);_(@_)"/>
    <numFmt numFmtId="188" formatCode="0.00_);[Red]\(0.00\)"/>
    <numFmt numFmtId="189" formatCode="_-[$￥-804]* #,##0.00_-;_-[$￥-804]* \(#,##0.00\)_-;_-[$￥-804]* &quot;-&quot;??;_-@_-"/>
    <numFmt numFmtId="190" formatCode="[$￥-804]#,##0.00"/>
    <numFmt numFmtId="191" formatCode="[$￥-804]#,##0.00;[Red][$￥-804]\-#,##0.00"/>
  </numFmts>
  <fonts count="62">
    <font>
      <sz val="12"/>
      <name val="宋体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Geneva"/>
      <family val="2"/>
    </font>
    <font>
      <sz val="12"/>
      <color indexed="8"/>
      <name val="Calibri"/>
      <family val="2"/>
    </font>
    <font>
      <sz val="12"/>
      <name val="宋体"/>
      <family val="3"/>
      <charset val="134"/>
    </font>
    <font>
      <sz val="11"/>
      <color indexed="14"/>
      <name val="宋体"/>
      <family val="3"/>
      <charset val="134"/>
    </font>
    <font>
      <sz val="11"/>
      <color indexed="17"/>
      <name val="宋体"/>
      <family val="3"/>
      <charset val="134"/>
    </font>
    <font>
      <sz val="12"/>
      <name val="宋体"/>
      <family val="3"/>
      <charset val="134"/>
    </font>
    <font>
      <u/>
      <sz val="12"/>
      <color theme="10"/>
      <name val="宋体"/>
      <family val="3"/>
      <charset val="134"/>
    </font>
    <font>
      <u/>
      <sz val="12"/>
      <color theme="11"/>
      <name val="宋体"/>
      <family val="3"/>
      <charset val="134"/>
    </font>
    <font>
      <sz val="10"/>
      <name val="微软雅黑"/>
      <family val="2"/>
      <charset val="134"/>
    </font>
    <font>
      <b/>
      <sz val="10"/>
      <name val="微软雅黑"/>
      <family val="2"/>
      <charset val="134"/>
    </font>
    <font>
      <b/>
      <sz val="10"/>
      <color indexed="12"/>
      <name val="微软雅黑"/>
      <family val="2"/>
      <charset val="134"/>
    </font>
    <font>
      <sz val="11"/>
      <name val="微软雅黑"/>
      <family val="2"/>
      <charset val="134"/>
    </font>
    <font>
      <sz val="10"/>
      <color indexed="12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2"/>
      <color theme="1"/>
      <name val="宋体"/>
      <family val="2"/>
      <charset val="134"/>
      <scheme val="minor"/>
    </font>
    <font>
      <sz val="12"/>
      <name val="Times New Roman"/>
      <family val="1"/>
    </font>
    <font>
      <sz val="10"/>
      <color indexed="8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sz val="11"/>
      <color theme="1"/>
      <name val="宋体"/>
      <family val="2"/>
      <scheme val="minor"/>
    </font>
    <font>
      <sz val="11"/>
      <color rgb="FFFF0000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5"/>
      <color theme="3"/>
      <name val="宋体"/>
      <family val="2"/>
      <charset val="134"/>
      <scheme val="minor"/>
    </font>
    <font>
      <sz val="10"/>
      <name val="苹方-简 常规体"/>
      <charset val="134"/>
    </font>
    <font>
      <sz val="10"/>
      <color theme="1" tint="0.249977111117893"/>
      <name val="微软雅黑"/>
      <family val="2"/>
      <charset val="134"/>
    </font>
    <font>
      <sz val="10"/>
      <color theme="1" tint="0.249977111117893"/>
      <name val="苹方-简 常规体"/>
      <charset val="134"/>
    </font>
    <font>
      <sz val="10"/>
      <color indexed="63"/>
      <name val="微软雅黑"/>
      <family val="2"/>
      <charset val="134"/>
    </font>
    <font>
      <sz val="10"/>
      <color theme="0"/>
      <name val="微软雅黑"/>
      <family val="2"/>
      <charset val="134"/>
    </font>
    <font>
      <sz val="10"/>
      <color indexed="9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0"/>
      <name val="微软雅黑"/>
      <family val="2"/>
      <charset val="134"/>
    </font>
    <font>
      <u/>
      <sz val="12"/>
      <name val="宋体"/>
      <family val="3"/>
      <charset val="134"/>
    </font>
    <font>
      <sz val="10"/>
      <color rgb="FF3366FF"/>
      <name val="苹方-简 常规体"/>
      <charset val="134"/>
    </font>
    <font>
      <b/>
      <sz val="18"/>
      <color indexed="56"/>
      <name val="Cambria"/>
      <family val="1"/>
    </font>
    <font>
      <sz val="10"/>
      <color rgb="FFFF0000"/>
      <name val="苹方-简 常规体"/>
      <charset val="134"/>
    </font>
    <font>
      <b/>
      <sz val="10"/>
      <color indexed="8"/>
      <name val="HelveticaNeueLT Std Lt"/>
      <family val="2"/>
      <charset val="134"/>
    </font>
    <font>
      <b/>
      <sz val="18"/>
      <color rgb="FF003366"/>
      <name val="Cambria"/>
      <family val="1"/>
    </font>
    <font>
      <sz val="9"/>
      <name val="宋体"/>
      <family val="3"/>
      <charset val="134"/>
      <scheme val="minor"/>
    </font>
    <font>
      <sz val="10"/>
      <color theme="1"/>
      <name val="苹方-简 常规体"/>
      <charset val="134"/>
    </font>
    <font>
      <sz val="10"/>
      <color rgb="FF000000"/>
      <name val="微软雅黑"/>
      <family val="2"/>
      <charset val="134"/>
    </font>
    <font>
      <sz val="10"/>
      <color rgb="FF00B0F0"/>
      <name val="苹方-简 常规体"/>
      <charset val="134"/>
    </font>
    <font>
      <b/>
      <sz val="10"/>
      <name val="苹方-简 常规体"/>
      <charset val="134"/>
    </font>
    <font>
      <b/>
      <sz val="10"/>
      <color theme="1" tint="0.249977111117893"/>
      <name val="微软雅黑"/>
      <family val="2"/>
      <charset val="134"/>
    </font>
    <font>
      <b/>
      <sz val="10"/>
      <color indexed="63"/>
      <name val="微软雅黑"/>
      <family val="2"/>
      <charset val="134"/>
    </font>
    <font>
      <b/>
      <sz val="16"/>
      <name val="微软雅黑"/>
      <family val="2"/>
      <charset val="134"/>
    </font>
    <font>
      <sz val="10"/>
      <color rgb="FF3366FF"/>
      <name val="宋体"/>
      <family val="3"/>
      <charset val="134"/>
    </font>
    <font>
      <sz val="10"/>
      <name val="Microsoft YaHei UI"/>
      <family val="2"/>
      <charset val="134"/>
    </font>
    <font>
      <sz val="10"/>
      <name val="Microsoft YaHei Light"/>
      <family val="2"/>
      <charset val="134"/>
    </font>
    <font>
      <b/>
      <sz val="10"/>
      <color theme="0"/>
      <name val="微软雅黑"/>
      <family val="2"/>
      <charset val="134"/>
    </font>
    <font>
      <sz val="12"/>
      <color theme="1"/>
      <name val="微软雅黑"/>
      <family val="2"/>
      <charset val="134"/>
    </font>
    <font>
      <sz val="8"/>
      <name val="Arial"/>
      <family val="2"/>
    </font>
    <font>
      <sz val="12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name val="宋体"/>
      <family val="2"/>
      <charset val="134"/>
      <scheme val="minor"/>
    </font>
    <font>
      <b/>
      <sz val="9"/>
      <color theme="1"/>
      <name val="微软雅黑"/>
      <family val="2"/>
      <charset val="134"/>
    </font>
    <font>
      <sz val="10"/>
      <name val="Verdana"/>
      <family val="2"/>
    </font>
    <font>
      <sz val="11"/>
      <color theme="1"/>
      <name val="微软雅黑"/>
      <family val="2"/>
      <charset val="134"/>
    </font>
    <font>
      <b/>
      <sz val="10"/>
      <color rgb="FF000000"/>
      <name val="微软雅黑"/>
      <family val="2"/>
      <charset val="134"/>
    </font>
  </fonts>
  <fills count="22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rgb="FFFF000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hair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/>
      <diagonal/>
    </border>
    <border>
      <left style="thin">
        <color indexed="64"/>
      </left>
      <right style="medium">
        <color indexed="64"/>
      </right>
      <top style="hair">
        <color theme="0" tint="-0.34998626667073579"/>
      </top>
      <bottom/>
      <diagonal/>
    </border>
    <border>
      <left style="medium">
        <color auto="1"/>
      </left>
      <right style="thin">
        <color auto="1"/>
      </right>
      <top style="hair">
        <color theme="0" tint="-0.249977111117893"/>
      </top>
      <bottom style="hair">
        <color theme="0" tint="-0.249977111117893"/>
      </bottom>
      <diagonal/>
    </border>
    <border>
      <left style="thin">
        <color indexed="64"/>
      </left>
      <right style="thin">
        <color indexed="64"/>
      </right>
      <top style="hair">
        <color theme="0" tint="-0.249977111117893"/>
      </top>
      <bottom style="hair">
        <color theme="0" tint="-0.249977111117893"/>
      </bottom>
      <diagonal/>
    </border>
    <border>
      <left style="medium">
        <color indexed="64"/>
      </left>
      <right style="thin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0" tint="-0.34998626667073579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rgb="FFA6A6A6"/>
      </top>
      <bottom style="hair">
        <color rgb="FFA6A6A6"/>
      </bottom>
      <diagonal/>
    </border>
    <border>
      <left style="thin">
        <color indexed="64"/>
      </left>
      <right style="thin">
        <color indexed="64"/>
      </right>
      <top/>
      <bottom style="hair">
        <color rgb="FFA6A6A6"/>
      </bottom>
      <diagonal/>
    </border>
    <border>
      <left style="thin">
        <color indexed="64"/>
      </left>
      <right style="thin">
        <color indexed="64"/>
      </right>
      <top style="hair">
        <color rgb="FFBFBFBF"/>
      </top>
      <bottom style="hair">
        <color rgb="FFBFBFBF"/>
      </bottom>
      <diagonal/>
    </border>
    <border>
      <left style="thin">
        <color indexed="64"/>
      </left>
      <right style="thin">
        <color indexed="64"/>
      </right>
      <top/>
      <bottom style="hair">
        <color rgb="FFBFBFBF"/>
      </bottom>
      <diagonal/>
    </border>
    <border>
      <left style="medium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hair">
        <color theme="0" tint="-0.34998626667073579"/>
      </bottom>
      <diagonal/>
    </border>
  </borders>
  <cellStyleXfs count="97">
    <xf numFmtId="180" fontId="0" fillId="0" borderId="0"/>
    <xf numFmtId="180" fontId="2" fillId="0" borderId="0"/>
    <xf numFmtId="180" fontId="6" fillId="0" borderId="0"/>
    <xf numFmtId="180" fontId="6" fillId="0" borderId="0"/>
    <xf numFmtId="180" fontId="4" fillId="0" borderId="0"/>
    <xf numFmtId="180" fontId="7" fillId="2" borderId="0" applyNumberFormat="0" applyBorder="0" applyAlignment="0" applyProtection="0">
      <alignment vertical="center"/>
    </xf>
    <xf numFmtId="180" fontId="7" fillId="2" borderId="0" applyNumberFormat="0" applyBorder="0" applyAlignment="0" applyProtection="0">
      <alignment vertical="center"/>
    </xf>
    <xf numFmtId="180" fontId="5" fillId="0" borderId="0">
      <alignment vertical="center"/>
    </xf>
    <xf numFmtId="180" fontId="9" fillId="0" borderId="0"/>
    <xf numFmtId="180" fontId="2" fillId="0" borderId="0"/>
    <xf numFmtId="180" fontId="9" fillId="0" borderId="0"/>
    <xf numFmtId="177" fontId="2" fillId="0" borderId="0" applyFont="0" applyFill="0" applyBorder="0" applyAlignment="0" applyProtection="0"/>
    <xf numFmtId="180" fontId="8" fillId="3" borderId="0" applyNumberFormat="0" applyBorder="0" applyAlignment="0" applyProtection="0">
      <alignment vertical="center"/>
    </xf>
    <xf numFmtId="180" fontId="8" fillId="3" borderId="0" applyNumberFormat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178" fontId="9" fillId="0" borderId="0" applyFont="0" applyFill="0" applyBorder="0" applyAlignment="0" applyProtection="0">
      <alignment vertical="center"/>
    </xf>
    <xf numFmtId="180" fontId="2" fillId="0" borderId="0"/>
    <xf numFmtId="176" fontId="2" fillId="0" borderId="0" applyFont="0" applyFill="0" applyBorder="0" applyAlignment="0" applyProtection="0"/>
    <xf numFmtId="176" fontId="9" fillId="0" borderId="0" applyFont="0" applyFill="0" applyBorder="0" applyAlignment="0" applyProtection="0"/>
    <xf numFmtId="180" fontId="1" fillId="0" borderId="0" applyNumberFormat="0" applyFill="0" applyBorder="0" applyProtection="0"/>
    <xf numFmtId="9" fontId="1" fillId="0" borderId="0" applyFont="0" applyFill="0" applyBorder="0" applyAlignment="0" applyProtection="0"/>
    <xf numFmtId="180" fontId="10" fillId="0" borderId="0" applyNumberFormat="0" applyFill="0" applyBorder="0" applyAlignment="0" applyProtection="0"/>
    <xf numFmtId="180" fontId="11" fillId="0" borderId="0" applyNumberFormat="0" applyFill="0" applyBorder="0" applyAlignment="0" applyProtection="0"/>
    <xf numFmtId="180" fontId="10" fillId="0" borderId="0" applyNumberFormat="0" applyFill="0" applyBorder="0" applyAlignment="0" applyProtection="0"/>
    <xf numFmtId="180" fontId="11" fillId="0" borderId="0" applyNumberFormat="0" applyFill="0" applyBorder="0" applyAlignment="0" applyProtection="0"/>
    <xf numFmtId="180" fontId="10" fillId="0" borderId="0" applyNumberFormat="0" applyFill="0" applyBorder="0" applyAlignment="0" applyProtection="0"/>
    <xf numFmtId="180" fontId="11" fillId="0" borderId="0" applyNumberFormat="0" applyFill="0" applyBorder="0" applyAlignment="0" applyProtection="0"/>
    <xf numFmtId="180" fontId="10" fillId="0" borderId="0" applyNumberFormat="0" applyFill="0" applyBorder="0" applyAlignment="0" applyProtection="0"/>
    <xf numFmtId="180" fontId="11" fillId="0" borderId="0" applyNumberFormat="0" applyFill="0" applyBorder="0" applyAlignment="0" applyProtection="0"/>
    <xf numFmtId="180" fontId="10" fillId="0" borderId="0" applyNumberFormat="0" applyFill="0" applyBorder="0" applyAlignment="0" applyProtection="0"/>
    <xf numFmtId="180" fontId="11" fillId="0" borderId="0" applyNumberFormat="0" applyFill="0" applyBorder="0" applyAlignment="0" applyProtection="0"/>
    <xf numFmtId="180" fontId="10" fillId="0" borderId="0" applyNumberFormat="0" applyFill="0" applyBorder="0" applyAlignment="0" applyProtection="0"/>
    <xf numFmtId="180" fontId="11" fillId="0" borderId="0" applyNumberFormat="0" applyFill="0" applyBorder="0" applyAlignment="0" applyProtection="0"/>
    <xf numFmtId="180" fontId="10" fillId="0" borderId="0" applyNumberFormat="0" applyFill="0" applyBorder="0" applyAlignment="0" applyProtection="0"/>
    <xf numFmtId="180" fontId="11" fillId="0" borderId="0" applyNumberFormat="0" applyFill="0" applyBorder="0" applyAlignment="0" applyProtection="0"/>
    <xf numFmtId="180" fontId="10" fillId="0" borderId="0" applyNumberFormat="0" applyFill="0" applyBorder="0" applyAlignment="0" applyProtection="0"/>
    <xf numFmtId="180" fontId="11" fillId="0" borderId="0" applyNumberFormat="0" applyFill="0" applyBorder="0" applyAlignment="0" applyProtection="0"/>
    <xf numFmtId="180" fontId="10" fillId="0" borderId="0" applyNumberFormat="0" applyFill="0" applyBorder="0" applyAlignment="0" applyProtection="0"/>
    <xf numFmtId="180" fontId="11" fillId="0" borderId="0" applyNumberFormat="0" applyFill="0" applyBorder="0" applyAlignment="0" applyProtection="0"/>
    <xf numFmtId="180" fontId="2" fillId="0" borderId="0"/>
    <xf numFmtId="180" fontId="2" fillId="0" borderId="0"/>
    <xf numFmtId="176" fontId="2" fillId="0" borderId="0" applyFont="0" applyFill="0" applyBorder="0" applyAlignment="0" applyProtection="0"/>
    <xf numFmtId="178" fontId="2" fillId="0" borderId="0" applyFont="0" applyFill="0" applyBorder="0" applyAlignment="0" applyProtection="0">
      <alignment vertical="center"/>
    </xf>
    <xf numFmtId="180" fontId="10" fillId="0" borderId="0" applyNumberFormat="0" applyFill="0" applyBorder="0" applyAlignment="0" applyProtection="0"/>
    <xf numFmtId="180" fontId="11" fillId="0" borderId="0" applyNumberFormat="0" applyFill="0" applyBorder="0" applyAlignment="0" applyProtection="0"/>
    <xf numFmtId="180" fontId="10" fillId="0" borderId="0" applyNumberFormat="0" applyFill="0" applyBorder="0" applyAlignment="0" applyProtection="0"/>
    <xf numFmtId="180" fontId="11" fillId="0" borderId="0" applyNumberFormat="0" applyFill="0" applyBorder="0" applyAlignment="0" applyProtection="0"/>
    <xf numFmtId="180" fontId="10" fillId="0" borderId="0" applyNumberFormat="0" applyFill="0" applyBorder="0" applyAlignment="0" applyProtection="0"/>
    <xf numFmtId="180" fontId="11" fillId="0" borderId="0" applyNumberFormat="0" applyFill="0" applyBorder="0" applyAlignment="0" applyProtection="0"/>
    <xf numFmtId="180" fontId="10" fillId="0" borderId="0" applyNumberFormat="0" applyFill="0" applyBorder="0" applyAlignment="0" applyProtection="0"/>
    <xf numFmtId="180" fontId="11" fillId="0" borderId="0" applyNumberFormat="0" applyFill="0" applyBorder="0" applyAlignment="0" applyProtection="0"/>
    <xf numFmtId="180" fontId="10" fillId="0" borderId="0" applyNumberFormat="0" applyFill="0" applyBorder="0" applyAlignment="0" applyProtection="0"/>
    <xf numFmtId="180" fontId="11" fillId="0" borderId="0" applyNumberFormat="0" applyFill="0" applyBorder="0" applyAlignment="0" applyProtection="0"/>
    <xf numFmtId="180" fontId="10" fillId="0" borderId="0" applyNumberFormat="0" applyFill="0" applyBorder="0" applyAlignment="0" applyProtection="0"/>
    <xf numFmtId="180" fontId="11" fillId="0" borderId="0" applyNumberFormat="0" applyFill="0" applyBorder="0" applyAlignment="0" applyProtection="0"/>
    <xf numFmtId="180" fontId="10" fillId="0" borderId="0" applyNumberFormat="0" applyFill="0" applyBorder="0" applyAlignment="0" applyProtection="0"/>
    <xf numFmtId="180" fontId="11" fillId="0" borderId="0" applyNumberFormat="0" applyFill="0" applyBorder="0" applyAlignment="0" applyProtection="0"/>
    <xf numFmtId="180" fontId="10" fillId="0" borderId="0" applyNumberFormat="0" applyFill="0" applyBorder="0" applyAlignment="0" applyProtection="0"/>
    <xf numFmtId="180" fontId="11" fillId="0" borderId="0" applyNumberFormat="0" applyFill="0" applyBorder="0" applyAlignment="0" applyProtection="0"/>
    <xf numFmtId="180" fontId="10" fillId="0" borderId="0" applyNumberFormat="0" applyFill="0" applyBorder="0" applyAlignment="0" applyProtection="0"/>
    <xf numFmtId="180" fontId="11" fillId="0" borderId="0" applyNumberFormat="0" applyFill="0" applyBorder="0" applyAlignment="0" applyProtection="0"/>
    <xf numFmtId="180" fontId="10" fillId="0" borderId="0" applyNumberFormat="0" applyFill="0" applyBorder="0" applyAlignment="0" applyProtection="0"/>
    <xf numFmtId="180" fontId="11" fillId="0" borderId="0" applyNumberFormat="0" applyFill="0" applyBorder="0" applyAlignment="0" applyProtection="0"/>
    <xf numFmtId="180" fontId="10" fillId="0" borderId="0" applyNumberFormat="0" applyFill="0" applyBorder="0" applyAlignment="0" applyProtection="0"/>
    <xf numFmtId="180" fontId="11" fillId="0" borderId="0" applyNumberFormat="0" applyFill="0" applyBorder="0" applyAlignment="0" applyProtection="0"/>
    <xf numFmtId="180" fontId="10" fillId="0" borderId="0" applyNumberFormat="0" applyFill="0" applyBorder="0" applyAlignment="0" applyProtection="0"/>
    <xf numFmtId="180" fontId="11" fillId="0" borderId="0" applyNumberFormat="0" applyFill="0" applyBorder="0" applyAlignment="0" applyProtection="0"/>
    <xf numFmtId="180" fontId="10" fillId="0" borderId="0" applyNumberFormat="0" applyFill="0" applyBorder="0" applyAlignment="0" applyProtection="0"/>
    <xf numFmtId="180" fontId="11" fillId="0" borderId="0" applyNumberFormat="0" applyFill="0" applyBorder="0" applyAlignment="0" applyProtection="0"/>
    <xf numFmtId="180" fontId="10" fillId="0" borderId="0" applyNumberFormat="0" applyFill="0" applyBorder="0" applyAlignment="0" applyProtection="0"/>
    <xf numFmtId="180" fontId="11" fillId="0" borderId="0" applyNumberFormat="0" applyFill="0" applyBorder="0" applyAlignment="0" applyProtection="0"/>
    <xf numFmtId="180" fontId="10" fillId="0" borderId="0" applyNumberFormat="0" applyFill="0" applyBorder="0" applyAlignment="0" applyProtection="0"/>
    <xf numFmtId="180" fontId="11" fillId="0" borderId="0" applyNumberFormat="0" applyFill="0" applyBorder="0" applyAlignment="0" applyProtection="0"/>
    <xf numFmtId="180" fontId="10" fillId="0" borderId="0" applyNumberFormat="0" applyFill="0" applyBorder="0" applyAlignment="0" applyProtection="0"/>
    <xf numFmtId="180" fontId="11" fillId="0" borderId="0" applyNumberFormat="0" applyFill="0" applyBorder="0" applyAlignment="0" applyProtection="0"/>
    <xf numFmtId="180" fontId="10" fillId="0" borderId="0" applyNumberFormat="0" applyFill="0" applyBorder="0" applyAlignment="0" applyProtection="0"/>
    <xf numFmtId="180" fontId="11" fillId="0" borderId="0" applyNumberFormat="0" applyFill="0" applyBorder="0" applyAlignment="0" applyProtection="0"/>
    <xf numFmtId="180" fontId="1" fillId="0" borderId="0" applyNumberFormat="0" applyFill="0" applyBorder="0" applyProtection="0"/>
    <xf numFmtId="180" fontId="2" fillId="0" borderId="0"/>
    <xf numFmtId="180" fontId="2" fillId="0" borderId="0"/>
    <xf numFmtId="180" fontId="18" fillId="0" borderId="0"/>
    <xf numFmtId="180" fontId="19" fillId="0" borderId="0"/>
    <xf numFmtId="180" fontId="18" fillId="0" borderId="0"/>
    <xf numFmtId="180" fontId="1" fillId="0" borderId="0" applyNumberFormat="0" applyFill="0" applyBorder="0" applyProtection="0"/>
    <xf numFmtId="9" fontId="22" fillId="0" borderId="0" applyFont="0" applyFill="0" applyBorder="0" applyAlignment="0" applyProtection="0"/>
    <xf numFmtId="180" fontId="2" fillId="0" borderId="0"/>
    <xf numFmtId="0" fontId="2" fillId="0" borderId="0"/>
    <xf numFmtId="0" fontId="1" fillId="0" borderId="0" applyNumberFormat="0" applyFill="0" applyBorder="0" applyProtection="0"/>
    <xf numFmtId="176" fontId="25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>
      <alignment vertical="center"/>
    </xf>
    <xf numFmtId="180" fontId="10" fillId="0" borderId="0" applyNumberFormat="0" applyFill="0" applyBorder="0" applyAlignment="0" applyProtection="0"/>
    <xf numFmtId="189" fontId="2" fillId="0" borderId="0"/>
    <xf numFmtId="189" fontId="1" fillId="0" borderId="0" applyNumberFormat="0" applyFill="0" applyBorder="0" applyProtection="0"/>
    <xf numFmtId="180" fontId="2" fillId="0" borderId="0"/>
    <xf numFmtId="0" fontId="18" fillId="0" borderId="0"/>
    <xf numFmtId="190" fontId="2" fillId="0" borderId="0"/>
    <xf numFmtId="9" fontId="59" fillId="0" borderId="0" applyProtection="0"/>
  </cellStyleXfs>
  <cellXfs count="500">
    <xf numFmtId="180" fontId="0" fillId="0" borderId="0" xfId="0"/>
    <xf numFmtId="49" fontId="12" fillId="4" borderId="0" xfId="82" applyNumberFormat="1" applyFont="1" applyFill="1" applyBorder="1" applyAlignment="1">
      <alignment horizontal="left" vertical="center"/>
    </xf>
    <xf numFmtId="181" fontId="12" fillId="4" borderId="0" xfId="82" applyNumberFormat="1" applyFont="1" applyFill="1" applyBorder="1" applyAlignment="1">
      <alignment horizontal="left" vertical="center" wrapText="1"/>
    </xf>
    <xf numFmtId="182" fontId="20" fillId="4" borderId="5" xfId="82" applyNumberFormat="1" applyFont="1" applyFill="1" applyBorder="1" applyAlignment="1">
      <alignment horizontal="center" vertical="center"/>
    </xf>
    <xf numFmtId="49" fontId="20" fillId="4" borderId="6" xfId="82" applyNumberFormat="1" applyFont="1" applyFill="1" applyBorder="1" applyAlignment="1">
      <alignment vertical="center" wrapText="1"/>
    </xf>
    <xf numFmtId="183" fontId="12" fillId="4" borderId="6" xfId="82" applyNumberFormat="1" applyFont="1" applyFill="1" applyBorder="1" applyAlignment="1">
      <alignment horizontal="center" vertical="center"/>
    </xf>
    <xf numFmtId="49" fontId="20" fillId="4" borderId="6" xfId="82" applyNumberFormat="1" applyFont="1" applyFill="1" applyBorder="1" applyAlignment="1">
      <alignment horizontal="center" vertical="center"/>
    </xf>
    <xf numFmtId="8" fontId="20" fillId="4" borderId="6" xfId="82" applyNumberFormat="1" applyFont="1" applyFill="1" applyBorder="1" applyAlignment="1">
      <alignment horizontal="right" vertical="center"/>
    </xf>
    <xf numFmtId="183" fontId="12" fillId="4" borderId="7" xfId="82" applyNumberFormat="1" applyFont="1" applyFill="1" applyBorder="1" applyAlignment="1">
      <alignment horizontal="center" vertical="center"/>
    </xf>
    <xf numFmtId="49" fontId="20" fillId="4" borderId="6" xfId="80" applyNumberFormat="1" applyFont="1" applyFill="1" applyBorder="1" applyAlignment="1">
      <alignment horizontal="left" vertical="center" wrapText="1"/>
    </xf>
    <xf numFmtId="182" fontId="20" fillId="4" borderId="8" xfId="82" applyNumberFormat="1" applyFont="1" applyFill="1" applyBorder="1" applyAlignment="1">
      <alignment horizontal="center" vertical="center"/>
    </xf>
    <xf numFmtId="49" fontId="20" fillId="4" borderId="9" xfId="82" applyNumberFormat="1" applyFont="1" applyFill="1" applyBorder="1" applyAlignment="1">
      <alignment horizontal="left" vertical="center" wrapText="1"/>
    </xf>
    <xf numFmtId="183" fontId="12" fillId="0" borderId="6" xfId="82" applyNumberFormat="1" applyFont="1" applyFill="1" applyBorder="1" applyAlignment="1">
      <alignment horizontal="center" vertical="center"/>
    </xf>
    <xf numFmtId="180" fontId="20" fillId="0" borderId="0" xfId="80" applyNumberFormat="1" applyFont="1" applyFill="1" applyBorder="1" applyAlignment="1">
      <alignment vertical="center"/>
    </xf>
    <xf numFmtId="49" fontId="20" fillId="4" borderId="0" xfId="80" applyNumberFormat="1" applyFont="1" applyFill="1" applyBorder="1" applyAlignment="1">
      <alignment vertical="center"/>
    </xf>
    <xf numFmtId="180" fontId="20" fillId="4" borderId="0" xfId="80" applyNumberFormat="1" applyFont="1" applyFill="1" applyBorder="1" applyAlignment="1">
      <alignment vertical="center"/>
    </xf>
    <xf numFmtId="180" fontId="20" fillId="4" borderId="0" xfId="80" applyNumberFormat="1" applyFont="1" applyFill="1" applyBorder="1" applyAlignment="1">
      <alignment horizontal="center" vertical="center"/>
    </xf>
    <xf numFmtId="180" fontId="20" fillId="4" borderId="0" xfId="80" applyNumberFormat="1" applyFont="1" applyFill="1" applyBorder="1" applyAlignment="1">
      <alignment horizontal="right" vertical="center"/>
    </xf>
    <xf numFmtId="180" fontId="20" fillId="0" borderId="1" xfId="80" applyNumberFormat="1" applyFont="1" applyFill="1" applyBorder="1" applyAlignment="1">
      <alignment vertical="center"/>
    </xf>
    <xf numFmtId="180" fontId="21" fillId="4" borderId="0" xfId="80" applyNumberFormat="1" applyFont="1" applyFill="1" applyBorder="1" applyAlignment="1">
      <alignment horizontal="center" vertical="center"/>
    </xf>
    <xf numFmtId="180" fontId="20" fillId="4" borderId="0" xfId="80" applyNumberFormat="1" applyFont="1" applyFill="1" applyAlignment="1">
      <alignment vertical="center"/>
    </xf>
    <xf numFmtId="180" fontId="12" fillId="4" borderId="0" xfId="80" applyFont="1" applyFill="1" applyBorder="1" applyAlignment="1">
      <alignment vertical="center"/>
    </xf>
    <xf numFmtId="180" fontId="13" fillId="4" borderId="0" xfId="80" applyFont="1" applyFill="1" applyBorder="1" applyAlignment="1">
      <alignment horizontal="center" vertical="top"/>
    </xf>
    <xf numFmtId="180" fontId="15" fillId="4" borderId="0" xfId="80" applyNumberFormat="1" applyFont="1" applyFill="1" applyBorder="1" applyAlignment="1" applyProtection="1">
      <alignment horizontal="left" vertical="center" wrapText="1" readingOrder="1"/>
    </xf>
    <xf numFmtId="49" fontId="12" fillId="4" borderId="0" xfId="80" applyNumberFormat="1" applyFont="1" applyFill="1" applyBorder="1" applyAlignment="1">
      <alignment horizontal="center" vertical="center" wrapText="1"/>
    </xf>
    <xf numFmtId="180" fontId="23" fillId="4" borderId="0" xfId="80" applyNumberFormat="1" applyFont="1" applyFill="1" applyBorder="1" applyAlignment="1">
      <alignment horizontal="left" vertical="center" wrapText="1" readingOrder="1"/>
    </xf>
    <xf numFmtId="2" fontId="12" fillId="4" borderId="0" xfId="81" applyNumberFormat="1" applyFont="1" applyFill="1" applyBorder="1" applyAlignment="1">
      <alignment horizontal="left"/>
    </xf>
    <xf numFmtId="180" fontId="12" fillId="4" borderId="0" xfId="80" applyFont="1" applyFill="1" applyBorder="1" applyAlignment="1">
      <alignment vertical="top"/>
    </xf>
    <xf numFmtId="180" fontId="23" fillId="4" borderId="0" xfId="80" applyNumberFormat="1" applyFont="1" applyFill="1" applyBorder="1" applyAlignment="1">
      <alignment horizontal="left" vertical="center" readingOrder="1"/>
    </xf>
    <xf numFmtId="180" fontId="13" fillId="4" borderId="0" xfId="80" applyFont="1" applyFill="1" applyBorder="1" applyAlignment="1">
      <alignment wrapText="1" shrinkToFit="1"/>
    </xf>
    <xf numFmtId="180" fontId="13" fillId="4" borderId="0" xfId="80" applyFont="1" applyFill="1" applyBorder="1" applyAlignment="1">
      <alignment horizontal="center" vertical="top" wrapText="1" shrinkToFit="1"/>
    </xf>
    <xf numFmtId="180" fontId="12" fillId="4" borderId="0" xfId="80" applyFont="1" applyFill="1" applyBorder="1" applyAlignment="1">
      <alignment horizontal="left" vertical="top"/>
    </xf>
    <xf numFmtId="8" fontId="17" fillId="4" borderId="0" xfId="80" applyNumberFormat="1" applyFont="1" applyFill="1" applyBorder="1" applyAlignment="1">
      <alignment horizontal="center" vertical="top"/>
    </xf>
    <xf numFmtId="180" fontId="20" fillId="4" borderId="0" xfId="80" applyFont="1" applyFill="1" applyBorder="1" applyAlignment="1">
      <alignment vertical="center"/>
    </xf>
    <xf numFmtId="49" fontId="12" fillId="4" borderId="0" xfId="80" applyNumberFormat="1" applyFont="1" applyFill="1" applyBorder="1" applyAlignment="1">
      <alignment vertical="center"/>
    </xf>
    <xf numFmtId="180" fontId="12" fillId="4" borderId="0" xfId="80" applyNumberFormat="1" applyFont="1" applyFill="1" applyBorder="1" applyAlignment="1">
      <alignment horizontal="center" vertical="center" wrapText="1"/>
    </xf>
    <xf numFmtId="180" fontId="13" fillId="4" borderId="0" xfId="80" applyNumberFormat="1" applyFont="1" applyFill="1" applyBorder="1" applyAlignment="1">
      <alignment horizontal="center" vertical="center"/>
    </xf>
    <xf numFmtId="49" fontId="21" fillId="4" borderId="2" xfId="80" applyNumberFormat="1" applyFont="1" applyFill="1" applyBorder="1" applyAlignment="1">
      <alignment horizontal="center" vertical="center" wrapText="1"/>
    </xf>
    <xf numFmtId="49" fontId="21" fillId="4" borderId="3" xfId="80" applyNumberFormat="1" applyFont="1" applyFill="1" applyBorder="1" applyAlignment="1">
      <alignment horizontal="center" vertical="center" wrapText="1"/>
    </xf>
    <xf numFmtId="49" fontId="21" fillId="4" borderId="3" xfId="80" applyNumberFormat="1" applyFont="1" applyFill="1" applyBorder="1" applyAlignment="1">
      <alignment horizontal="right" vertical="center" wrapText="1"/>
    </xf>
    <xf numFmtId="49" fontId="21" fillId="4" borderId="4" xfId="80" applyNumberFormat="1" applyFont="1" applyFill="1" applyBorder="1" applyAlignment="1">
      <alignment horizontal="center" vertical="center" wrapText="1"/>
    </xf>
    <xf numFmtId="180" fontId="20" fillId="4" borderId="0" xfId="80" applyFont="1" applyFill="1" applyAlignment="1">
      <alignment vertical="center"/>
    </xf>
    <xf numFmtId="180" fontId="21" fillId="4" borderId="5" xfId="80" applyNumberFormat="1" applyFont="1" applyFill="1" applyBorder="1" applyAlignment="1">
      <alignment horizontal="center" vertical="center" wrapText="1"/>
    </xf>
    <xf numFmtId="180" fontId="21" fillId="4" borderId="6" xfId="80" applyNumberFormat="1" applyFont="1" applyFill="1" applyBorder="1" applyAlignment="1">
      <alignment horizontal="left" vertical="center" wrapText="1"/>
    </xf>
    <xf numFmtId="180" fontId="21" fillId="4" borderId="6" xfId="80" applyNumberFormat="1" applyFont="1" applyFill="1" applyBorder="1" applyAlignment="1">
      <alignment horizontal="center" vertical="center" wrapText="1"/>
    </xf>
    <xf numFmtId="180" fontId="21" fillId="4" borderId="6" xfId="80" applyNumberFormat="1" applyFont="1" applyFill="1" applyBorder="1" applyAlignment="1">
      <alignment horizontal="right" vertical="center" wrapText="1"/>
    </xf>
    <xf numFmtId="180" fontId="21" fillId="4" borderId="7" xfId="80" applyNumberFormat="1" applyFont="1" applyFill="1" applyBorder="1" applyAlignment="1">
      <alignment horizontal="center" vertical="center" wrapText="1"/>
    </xf>
    <xf numFmtId="49" fontId="21" fillId="6" borderId="5" xfId="80" applyNumberFormat="1" applyFont="1" applyFill="1" applyBorder="1" applyAlignment="1">
      <alignment horizontal="center" vertical="center"/>
    </xf>
    <xf numFmtId="49" fontId="21" fillId="6" borderId="6" xfId="80" applyNumberFormat="1" applyFont="1" applyFill="1" applyBorder="1" applyAlignment="1">
      <alignment horizontal="left" vertical="center"/>
    </xf>
    <xf numFmtId="180" fontId="21" fillId="6" borderId="6" xfId="80" applyNumberFormat="1" applyFont="1" applyFill="1" applyBorder="1" applyAlignment="1">
      <alignment horizontal="left" vertical="center" wrapText="1"/>
    </xf>
    <xf numFmtId="180" fontId="21" fillId="6" borderId="6" xfId="80" applyNumberFormat="1" applyFont="1" applyFill="1" applyBorder="1" applyAlignment="1">
      <alignment vertical="center"/>
    </xf>
    <xf numFmtId="8" fontId="21" fillId="6" borderId="6" xfId="84" applyNumberFormat="1" applyFont="1" applyFill="1" applyBorder="1" applyAlignment="1">
      <alignment horizontal="right" vertical="center"/>
    </xf>
    <xf numFmtId="8" fontId="21" fillId="6" borderId="6" xfId="80" applyNumberFormat="1" applyFont="1" applyFill="1" applyBorder="1" applyAlignment="1">
      <alignment horizontal="right" vertical="center"/>
    </xf>
    <xf numFmtId="180" fontId="21" fillId="6" borderId="7" xfId="80" applyNumberFormat="1" applyFont="1" applyFill="1" applyBorder="1" applyAlignment="1">
      <alignment horizontal="center" vertical="center"/>
    </xf>
    <xf numFmtId="180" fontId="20" fillId="0" borderId="0" xfId="80" applyNumberFormat="1" applyFont="1" applyAlignment="1">
      <alignment vertical="center"/>
    </xf>
    <xf numFmtId="180" fontId="20" fillId="0" borderId="0" xfId="80" applyFont="1" applyAlignment="1">
      <alignment vertical="center"/>
    </xf>
    <xf numFmtId="49" fontId="21" fillId="5" borderId="5" xfId="80" applyNumberFormat="1" applyFont="1" applyFill="1" applyBorder="1" applyAlignment="1">
      <alignment horizontal="center" vertical="center"/>
    </xf>
    <xf numFmtId="49" fontId="21" fillId="5" borderId="6" xfId="80" applyNumberFormat="1" applyFont="1" applyFill="1" applyBorder="1" applyAlignment="1">
      <alignment horizontal="left" vertical="center"/>
    </xf>
    <xf numFmtId="180" fontId="21" fillId="5" borderId="6" xfId="80" applyNumberFormat="1" applyFont="1" applyFill="1" applyBorder="1" applyAlignment="1">
      <alignment horizontal="left" vertical="center" wrapText="1"/>
    </xf>
    <xf numFmtId="180" fontId="20" fillId="5" borderId="6" xfId="80" applyNumberFormat="1" applyFont="1" applyFill="1" applyBorder="1" applyAlignment="1">
      <alignment horizontal="center" vertical="center"/>
    </xf>
    <xf numFmtId="8" fontId="20" fillId="5" borderId="6" xfId="80" applyNumberFormat="1" applyFont="1" applyFill="1" applyBorder="1" applyAlignment="1">
      <alignment horizontal="right" vertical="center"/>
    </xf>
    <xf numFmtId="8" fontId="21" fillId="5" borderId="6" xfId="80" applyNumberFormat="1" applyFont="1" applyFill="1" applyBorder="1" applyAlignment="1">
      <alignment horizontal="right" vertical="center" wrapText="1"/>
    </xf>
    <xf numFmtId="180" fontId="21" fillId="5" borderId="7" xfId="80" applyNumberFormat="1" applyFont="1" applyFill="1" applyBorder="1" applyAlignment="1">
      <alignment horizontal="center" vertical="center" wrapText="1"/>
    </xf>
    <xf numFmtId="182" fontId="20" fillId="4" borderId="5" xfId="80" applyNumberFormat="1" applyFont="1" applyFill="1" applyBorder="1" applyAlignment="1">
      <alignment horizontal="center" vertical="center"/>
    </xf>
    <xf numFmtId="183" fontId="12" fillId="4" borderId="6" xfId="80" applyNumberFormat="1" applyFont="1" applyFill="1" applyBorder="1" applyAlignment="1">
      <alignment horizontal="center" vertical="center"/>
    </xf>
    <xf numFmtId="49" fontId="20" fillId="4" borderId="6" xfId="80" applyNumberFormat="1" applyFont="1" applyFill="1" applyBorder="1" applyAlignment="1">
      <alignment horizontal="center" vertical="center"/>
    </xf>
    <xf numFmtId="8" fontId="20" fillId="4" borderId="6" xfId="80" applyNumberFormat="1" applyFont="1" applyFill="1" applyBorder="1" applyAlignment="1">
      <alignment horizontal="right" vertical="center"/>
    </xf>
    <xf numFmtId="180" fontId="20" fillId="4" borderId="7" xfId="80" applyNumberFormat="1" applyFont="1" applyFill="1" applyBorder="1" applyAlignment="1">
      <alignment horizontal="center" vertical="center"/>
    </xf>
    <xf numFmtId="182" fontId="20" fillId="0" borderId="5" xfId="80" applyNumberFormat="1" applyFont="1" applyFill="1" applyBorder="1" applyAlignment="1">
      <alignment horizontal="center" vertical="center"/>
    </xf>
    <xf numFmtId="49" fontId="20" fillId="0" borderId="6" xfId="80" applyNumberFormat="1" applyFont="1" applyFill="1" applyBorder="1" applyAlignment="1">
      <alignment horizontal="left" vertical="center" wrapText="1"/>
    </xf>
    <xf numFmtId="183" fontId="12" fillId="0" borderId="6" xfId="80" applyNumberFormat="1" applyFont="1" applyFill="1" applyBorder="1" applyAlignment="1">
      <alignment horizontal="center" vertical="center"/>
    </xf>
    <xf numFmtId="49" fontId="20" fillId="0" borderId="6" xfId="80" applyNumberFormat="1" applyFont="1" applyFill="1" applyBorder="1" applyAlignment="1">
      <alignment horizontal="center" vertical="center"/>
    </xf>
    <xf numFmtId="8" fontId="20" fillId="0" borderId="6" xfId="80" applyNumberFormat="1" applyFont="1" applyFill="1" applyBorder="1" applyAlignment="1">
      <alignment horizontal="right" vertical="center"/>
    </xf>
    <xf numFmtId="180" fontId="20" fillId="0" borderId="7" xfId="80" applyNumberFormat="1" applyFont="1" applyFill="1" applyBorder="1" applyAlignment="1">
      <alignment horizontal="center" vertical="center"/>
    </xf>
    <xf numFmtId="180" fontId="20" fillId="0" borderId="0" xfId="80" applyNumberFormat="1" applyFont="1" applyFill="1" applyAlignment="1">
      <alignment vertical="center"/>
    </xf>
    <xf numFmtId="182" fontId="20" fillId="0" borderId="11" xfId="80" applyNumberFormat="1" applyFont="1" applyFill="1" applyBorder="1" applyAlignment="1">
      <alignment horizontal="center" vertical="center"/>
    </xf>
    <xf numFmtId="49" fontId="20" fillId="0" borderId="12" xfId="80" applyNumberFormat="1" applyFont="1" applyFill="1" applyBorder="1" applyAlignment="1">
      <alignment horizontal="left" vertical="center" wrapText="1"/>
    </xf>
    <xf numFmtId="183" fontId="12" fillId="0" borderId="12" xfId="80" applyNumberFormat="1" applyFont="1" applyFill="1" applyBorder="1" applyAlignment="1">
      <alignment horizontal="center" vertical="center"/>
    </xf>
    <xf numFmtId="49" fontId="12" fillId="0" borderId="12" xfId="80" applyNumberFormat="1" applyFont="1" applyFill="1" applyBorder="1" applyAlignment="1">
      <alignment horizontal="center" vertical="center"/>
    </xf>
    <xf numFmtId="8" fontId="20" fillId="0" borderId="12" xfId="80" applyNumberFormat="1" applyFont="1" applyFill="1" applyBorder="1" applyAlignment="1">
      <alignment horizontal="right" vertical="center"/>
    </xf>
    <xf numFmtId="180" fontId="21" fillId="0" borderId="7" xfId="80" applyNumberFormat="1" applyFont="1" applyFill="1" applyBorder="1" applyAlignment="1">
      <alignment horizontal="center" vertical="center" wrapText="1"/>
    </xf>
    <xf numFmtId="49" fontId="12" fillId="0" borderId="6" xfId="80" applyNumberFormat="1" applyFont="1" applyFill="1" applyBorder="1" applyAlignment="1">
      <alignment horizontal="center" vertical="center"/>
    </xf>
    <xf numFmtId="49" fontId="20" fillId="0" borderId="6" xfId="80" applyNumberFormat="1" applyFont="1" applyFill="1" applyBorder="1" applyAlignment="1">
      <alignment horizontal="center" vertical="center" wrapText="1"/>
    </xf>
    <xf numFmtId="180" fontId="12" fillId="0" borderId="6" xfId="80" applyNumberFormat="1" applyFont="1" applyFill="1" applyBorder="1" applyAlignment="1">
      <alignment horizontal="right" vertical="center"/>
    </xf>
    <xf numFmtId="180" fontId="20" fillId="0" borderId="6" xfId="80" applyNumberFormat="1" applyFont="1" applyFill="1" applyBorder="1" applyAlignment="1">
      <alignment horizontal="right" vertical="center"/>
    </xf>
    <xf numFmtId="180" fontId="20" fillId="0" borderId="7" xfId="80" applyNumberFormat="1" applyFont="1" applyFill="1" applyBorder="1" applyAlignment="1">
      <alignment horizontal="center" vertical="center" wrapText="1"/>
    </xf>
    <xf numFmtId="9" fontId="21" fillId="6" borderId="6" xfId="84" applyFont="1" applyFill="1" applyBorder="1" applyAlignment="1">
      <alignment horizontal="right" vertical="center"/>
    </xf>
    <xf numFmtId="9" fontId="21" fillId="7" borderId="6" xfId="84" applyFont="1" applyFill="1" applyBorder="1" applyAlignment="1">
      <alignment horizontal="right" vertical="center"/>
    </xf>
    <xf numFmtId="8" fontId="21" fillId="7" borderId="6" xfId="80" applyNumberFormat="1" applyFont="1" applyFill="1" applyBorder="1" applyAlignment="1">
      <alignment horizontal="right" vertical="center"/>
    </xf>
    <xf numFmtId="182" fontId="20" fillId="0" borderId="13" xfId="80" applyNumberFormat="1" applyFont="1" applyFill="1" applyBorder="1" applyAlignment="1">
      <alignment horizontal="center" vertical="center"/>
    </xf>
    <xf numFmtId="49" fontId="20" fillId="0" borderId="14" xfId="80" applyNumberFormat="1" applyFont="1" applyFill="1" applyBorder="1" applyAlignment="1">
      <alignment horizontal="left" vertical="center" wrapText="1"/>
    </xf>
    <xf numFmtId="183" fontId="12" fillId="0" borderId="14" xfId="80" applyNumberFormat="1" applyFont="1" applyFill="1" applyBorder="1" applyAlignment="1">
      <alignment horizontal="center" vertical="center"/>
    </xf>
    <xf numFmtId="49" fontId="12" fillId="0" borderId="14" xfId="80" applyNumberFormat="1" applyFont="1" applyFill="1" applyBorder="1" applyAlignment="1">
      <alignment horizontal="center" vertical="center"/>
    </xf>
    <xf numFmtId="180" fontId="12" fillId="0" borderId="14" xfId="80" applyNumberFormat="1" applyFont="1" applyFill="1" applyBorder="1" applyAlignment="1">
      <alignment horizontal="right" vertical="center"/>
    </xf>
    <xf numFmtId="180" fontId="20" fillId="0" borderId="14" xfId="80" applyNumberFormat="1" applyFont="1" applyFill="1" applyBorder="1" applyAlignment="1">
      <alignment horizontal="right" vertical="center"/>
    </xf>
    <xf numFmtId="180" fontId="20" fillId="0" borderId="15" xfId="80" applyNumberFormat="1" applyFont="1" applyFill="1" applyBorder="1" applyAlignment="1">
      <alignment horizontal="center" vertical="center" wrapText="1"/>
    </xf>
    <xf numFmtId="180" fontId="21" fillId="0" borderId="0" xfId="80" applyNumberFormat="1" applyFont="1" applyFill="1" applyBorder="1" applyAlignment="1">
      <alignment vertical="center" wrapText="1"/>
    </xf>
    <xf numFmtId="180" fontId="21" fillId="0" borderId="0" xfId="80" applyNumberFormat="1" applyFont="1" applyFill="1" applyBorder="1" applyAlignment="1">
      <alignment horizontal="left" vertical="center" wrapText="1"/>
    </xf>
    <xf numFmtId="180" fontId="20" fillId="0" borderId="0" xfId="80" applyNumberFormat="1" applyFont="1" applyFill="1" applyBorder="1" applyAlignment="1">
      <alignment horizontal="center" vertical="center"/>
    </xf>
    <xf numFmtId="2" fontId="20" fillId="4" borderId="0" xfId="80" applyNumberFormat="1" applyFont="1" applyFill="1" applyBorder="1" applyAlignment="1">
      <alignment horizontal="left" vertical="center"/>
    </xf>
    <xf numFmtId="180" fontId="20" fillId="4" borderId="0" xfId="80" applyNumberFormat="1" applyFont="1" applyFill="1" applyBorder="1" applyAlignment="1">
      <alignment horizontal="left" vertical="center" wrapText="1"/>
    </xf>
    <xf numFmtId="2" fontId="16" fillId="4" borderId="0" xfId="80" applyNumberFormat="1" applyFont="1" applyFill="1" applyBorder="1" applyAlignment="1">
      <alignment horizontal="left" vertical="center"/>
    </xf>
    <xf numFmtId="180" fontId="20" fillId="4" borderId="0" xfId="80" applyNumberFormat="1" applyFont="1" applyFill="1" applyAlignment="1">
      <alignment horizontal="center" vertical="center"/>
    </xf>
    <xf numFmtId="183" fontId="12" fillId="4" borderId="10" xfId="82" applyNumberFormat="1" applyFont="1" applyFill="1" applyBorder="1" applyAlignment="1">
      <alignment horizontal="center" vertical="center"/>
    </xf>
    <xf numFmtId="180" fontId="20" fillId="4" borderId="0" xfId="80" applyNumberFormat="1" applyFont="1" applyFill="1" applyBorder="1" applyAlignment="1">
      <alignment horizontal="center" vertical="center"/>
    </xf>
    <xf numFmtId="180" fontId="20" fillId="4" borderId="0" xfId="80" applyNumberFormat="1" applyFont="1" applyFill="1" applyBorder="1" applyAlignment="1">
      <alignment vertical="center"/>
    </xf>
    <xf numFmtId="180" fontId="20" fillId="4" borderId="0" xfId="80" applyNumberFormat="1" applyFont="1" applyFill="1" applyBorder="1" applyAlignment="1">
      <alignment horizontal="left" vertical="center" wrapText="1"/>
    </xf>
    <xf numFmtId="180" fontId="20" fillId="4" borderId="0" xfId="80" applyNumberFormat="1" applyFont="1" applyFill="1" applyBorder="1" applyAlignment="1">
      <alignment horizontal="left" vertical="center" wrapText="1"/>
    </xf>
    <xf numFmtId="180" fontId="20" fillId="4" borderId="0" xfId="80" applyNumberFormat="1" applyFont="1" applyFill="1" applyBorder="1" applyAlignment="1">
      <alignment vertical="center"/>
    </xf>
    <xf numFmtId="180" fontId="20" fillId="4" borderId="0" xfId="80" applyNumberFormat="1" applyFont="1" applyFill="1" applyBorder="1" applyAlignment="1">
      <alignment horizontal="center" vertical="center"/>
    </xf>
    <xf numFmtId="0" fontId="20" fillId="0" borderId="0" xfId="80" applyNumberFormat="1" applyFont="1" applyFill="1" applyAlignment="1">
      <alignment vertical="center"/>
    </xf>
    <xf numFmtId="180" fontId="27" fillId="0" borderId="0" xfId="39" applyFont="1" applyAlignment="1">
      <alignment vertical="center"/>
    </xf>
    <xf numFmtId="184" fontId="27" fillId="0" borderId="0" xfId="39" applyNumberFormat="1" applyFont="1" applyAlignment="1">
      <alignment vertical="center"/>
    </xf>
    <xf numFmtId="176" fontId="27" fillId="0" borderId="0" xfId="89" applyFont="1">
      <alignment vertical="center"/>
    </xf>
    <xf numFmtId="184" fontId="12" fillId="9" borderId="16" xfId="39" applyNumberFormat="1" applyFont="1" applyFill="1" applyBorder="1" applyAlignment="1">
      <alignment vertical="center"/>
    </xf>
    <xf numFmtId="184" fontId="12" fillId="9" borderId="16" xfId="39" applyNumberFormat="1" applyFont="1" applyFill="1" applyBorder="1" applyAlignment="1">
      <alignment horizontal="center" vertical="center"/>
    </xf>
    <xf numFmtId="180" fontId="28" fillId="0" borderId="16" xfId="39" applyFont="1" applyBorder="1" applyAlignment="1">
      <alignment horizontal="center" vertical="center" wrapText="1"/>
    </xf>
    <xf numFmtId="184" fontId="28" fillId="0" borderId="16" xfId="39" applyNumberFormat="1" applyFont="1" applyBorder="1" applyAlignment="1">
      <alignment vertical="center"/>
    </xf>
    <xf numFmtId="180" fontId="29" fillId="0" borderId="0" xfId="39" applyFont="1" applyAlignment="1">
      <alignment vertical="center"/>
    </xf>
    <xf numFmtId="176" fontId="29" fillId="0" borderId="0" xfId="89" applyFont="1">
      <alignment vertical="center"/>
    </xf>
    <xf numFmtId="180" fontId="28" fillId="0" borderId="16" xfId="39" applyFont="1" applyBorder="1" applyAlignment="1">
      <alignment horizontal="center" vertical="center"/>
    </xf>
    <xf numFmtId="0" fontId="28" fillId="0" borderId="16" xfId="39" applyNumberFormat="1" applyFont="1" applyBorder="1" applyAlignment="1">
      <alignment horizontal="center" vertical="center"/>
    </xf>
    <xf numFmtId="184" fontId="31" fillId="10" borderId="16" xfId="39" applyNumberFormat="1" applyFont="1" applyFill="1" applyBorder="1" applyAlignment="1">
      <alignment horizontal="center" vertical="center" wrapText="1"/>
    </xf>
    <xf numFmtId="180" fontId="31" fillId="10" borderId="16" xfId="39" applyFont="1" applyFill="1" applyBorder="1" applyAlignment="1">
      <alignment horizontal="center" vertical="center" wrapText="1"/>
    </xf>
    <xf numFmtId="184" fontId="12" fillId="0" borderId="0" xfId="39" applyNumberFormat="1" applyFont="1" applyAlignment="1">
      <alignment horizontal="center" vertical="center"/>
    </xf>
    <xf numFmtId="180" fontId="12" fillId="0" borderId="0" xfId="39" applyFont="1" applyAlignment="1">
      <alignment horizontal="right" vertical="center"/>
    </xf>
    <xf numFmtId="180" fontId="12" fillId="0" borderId="0" xfId="39" applyFont="1" applyAlignment="1">
      <alignment horizontal="right" vertical="center" wrapText="1"/>
    </xf>
    <xf numFmtId="180" fontId="28" fillId="0" borderId="16" xfId="39" applyFont="1" applyBorder="1" applyAlignment="1">
      <alignment vertical="center"/>
    </xf>
    <xf numFmtId="184" fontId="28" fillId="0" borderId="16" xfId="39" applyNumberFormat="1" applyFont="1" applyBorder="1" applyAlignment="1">
      <alignment horizontal="center" vertical="center"/>
    </xf>
    <xf numFmtId="184" fontId="12" fillId="0" borderId="16" xfId="39" applyNumberFormat="1" applyFont="1" applyBorder="1" applyAlignment="1">
      <alignment vertical="center"/>
    </xf>
    <xf numFmtId="184" fontId="31" fillId="10" borderId="16" xfId="39" applyNumberFormat="1" applyFont="1" applyFill="1" applyBorder="1" applyAlignment="1">
      <alignment vertical="center"/>
    </xf>
    <xf numFmtId="184" fontId="31" fillId="11" borderId="16" xfId="39" applyNumberFormat="1" applyFont="1" applyFill="1" applyBorder="1" applyAlignment="1">
      <alignment vertical="center"/>
    </xf>
    <xf numFmtId="184" fontId="12" fillId="11" borderId="16" xfId="39" applyNumberFormat="1" applyFont="1" applyFill="1" applyBorder="1" applyAlignment="1">
      <alignment horizontal="center" vertical="center"/>
    </xf>
    <xf numFmtId="38" fontId="28" fillId="0" borderId="16" xfId="39" applyNumberFormat="1" applyFont="1" applyBorder="1" applyAlignment="1">
      <alignment vertical="center" wrapText="1"/>
    </xf>
    <xf numFmtId="185" fontId="28" fillId="0" borderId="16" xfId="39" applyNumberFormat="1" applyFont="1" applyBorder="1" applyAlignment="1">
      <alignment horizontal="center" vertical="center"/>
    </xf>
    <xf numFmtId="184" fontId="33" fillId="0" borderId="16" xfId="39" applyNumberFormat="1" applyFont="1" applyBorder="1" applyAlignment="1">
      <alignment horizontal="center" vertical="center"/>
    </xf>
    <xf numFmtId="180" fontId="28" fillId="0" borderId="16" xfId="39" applyFont="1" applyBorder="1" applyAlignment="1">
      <alignment vertical="center" wrapText="1"/>
    </xf>
    <xf numFmtId="44" fontId="29" fillId="0" borderId="0" xfId="39" applyNumberFormat="1" applyFont="1" applyAlignment="1">
      <alignment vertical="center"/>
    </xf>
    <xf numFmtId="184" fontId="29" fillId="0" borderId="0" xfId="39" applyNumberFormat="1" applyFont="1" applyAlignment="1">
      <alignment vertical="center"/>
    </xf>
    <xf numFmtId="38" fontId="12" fillId="0" borderId="16" xfId="39" applyNumberFormat="1" applyFont="1" applyBorder="1" applyAlignment="1">
      <alignment vertical="center" wrapText="1"/>
    </xf>
    <xf numFmtId="184" fontId="27" fillId="12" borderId="0" xfId="39" applyNumberFormat="1" applyFont="1" applyFill="1" applyAlignment="1">
      <alignment horizontal="center" vertical="center"/>
    </xf>
    <xf numFmtId="184" fontId="27" fillId="0" borderId="0" xfId="39" applyNumberFormat="1" applyFont="1" applyAlignment="1">
      <alignment horizontal="left" vertical="center"/>
    </xf>
    <xf numFmtId="180" fontId="27" fillId="0" borderId="0" xfId="39" applyFont="1" applyAlignment="1">
      <alignment horizontal="left" vertical="center"/>
    </xf>
    <xf numFmtId="180" fontId="27" fillId="0" borderId="18" xfId="39" applyFont="1" applyBorder="1" applyAlignment="1">
      <alignment horizontal="right" vertical="center"/>
    </xf>
    <xf numFmtId="180" fontId="27" fillId="0" borderId="18" xfId="39" applyFont="1" applyBorder="1" applyAlignment="1">
      <alignment horizontal="center" vertical="center"/>
    </xf>
    <xf numFmtId="180" fontId="35" fillId="0" borderId="18" xfId="90" applyFont="1" applyBorder="1" applyAlignment="1">
      <alignment vertical="center"/>
    </xf>
    <xf numFmtId="180" fontId="27" fillId="0" borderId="18" xfId="39" applyFont="1" applyBorder="1" applyAlignment="1">
      <alignment vertical="center"/>
    </xf>
    <xf numFmtId="180" fontId="27" fillId="0" borderId="0" xfId="39" quotePrefix="1" applyFont="1" applyAlignment="1">
      <alignment vertical="center"/>
    </xf>
    <xf numFmtId="180" fontId="27" fillId="0" borderId="20" xfId="39" applyFont="1" applyBorder="1" applyAlignment="1">
      <alignment vertical="center"/>
    </xf>
    <xf numFmtId="10" fontId="27" fillId="0" borderId="0" xfId="39" applyNumberFormat="1" applyFont="1" applyAlignment="1">
      <alignment vertical="center"/>
    </xf>
    <xf numFmtId="8" fontId="27" fillId="0" borderId="0" xfId="39" applyNumberFormat="1" applyFont="1" applyAlignment="1">
      <alignment horizontal="center" vertical="center"/>
    </xf>
    <xf numFmtId="180" fontId="12" fillId="0" borderId="16" xfId="39" applyFont="1" applyBorder="1" applyAlignment="1">
      <alignment vertical="center" wrapText="1"/>
    </xf>
    <xf numFmtId="9" fontId="28" fillId="0" borderId="16" xfId="39" applyNumberFormat="1" applyFont="1" applyBorder="1" applyAlignment="1">
      <alignment vertical="center" wrapText="1"/>
    </xf>
    <xf numFmtId="180" fontId="28" fillId="5" borderId="16" xfId="39" applyFont="1" applyFill="1" applyBorder="1" applyAlignment="1">
      <alignment vertical="center" wrapText="1"/>
    </xf>
    <xf numFmtId="186" fontId="27" fillId="0" borderId="0" xfId="39" applyNumberFormat="1" applyFont="1" applyAlignment="1">
      <alignment vertical="center"/>
    </xf>
    <xf numFmtId="0" fontId="28" fillId="0" borderId="16" xfId="39" applyNumberFormat="1" applyFont="1" applyBorder="1" applyAlignment="1">
      <alignment horizontal="center" vertical="center" wrapText="1"/>
    </xf>
    <xf numFmtId="176" fontId="36" fillId="0" borderId="0" xfId="89" applyFont="1">
      <alignment vertical="center"/>
    </xf>
    <xf numFmtId="8" fontId="12" fillId="0" borderId="16" xfId="39" applyNumberFormat="1" applyFont="1" applyBorder="1" applyAlignment="1">
      <alignment horizontal="center" vertical="center"/>
    </xf>
    <xf numFmtId="0" fontId="12" fillId="0" borderId="16" xfId="39" applyNumberFormat="1" applyFont="1" applyBorder="1" applyAlignment="1">
      <alignment horizontal="center" vertical="center"/>
    </xf>
    <xf numFmtId="180" fontId="12" fillId="12" borderId="16" xfId="39" applyFont="1" applyFill="1" applyBorder="1" applyAlignment="1">
      <alignment horizontal="center" vertical="center"/>
    </xf>
    <xf numFmtId="8" fontId="12" fillId="0" borderId="16" xfId="39" applyNumberFormat="1" applyFont="1" applyBorder="1" applyAlignment="1">
      <alignment horizontal="center" vertical="center" wrapText="1"/>
    </xf>
    <xf numFmtId="180" fontId="12" fillId="4" borderId="16" xfId="39" applyFont="1" applyFill="1" applyBorder="1" applyAlignment="1">
      <alignment horizontal="left" vertical="center" wrapText="1"/>
    </xf>
    <xf numFmtId="180" fontId="12" fillId="4" borderId="16" xfId="39" applyFont="1" applyFill="1" applyBorder="1" applyAlignment="1">
      <alignment horizontal="left" vertical="center"/>
    </xf>
    <xf numFmtId="180" fontId="12" fillId="0" borderId="16" xfId="39" applyFont="1" applyBorder="1" applyAlignment="1">
      <alignment horizontal="center" vertical="center"/>
    </xf>
    <xf numFmtId="0" fontId="12" fillId="12" borderId="16" xfId="39" applyNumberFormat="1" applyFont="1" applyFill="1" applyBorder="1" applyAlignment="1">
      <alignment horizontal="center" vertical="center"/>
    </xf>
    <xf numFmtId="180" fontId="12" fillId="0" borderId="16" xfId="39" applyFont="1" applyBorder="1" applyAlignment="1">
      <alignment horizontal="left" vertical="center"/>
    </xf>
    <xf numFmtId="180" fontId="38" fillId="0" borderId="0" xfId="39" applyFont="1" applyAlignment="1">
      <alignment vertical="center"/>
    </xf>
    <xf numFmtId="188" fontId="24" fillId="4" borderId="16" xfId="39" applyNumberFormat="1" applyFont="1" applyFill="1" applyBorder="1" applyAlignment="1">
      <alignment horizontal="center" vertical="center"/>
    </xf>
    <xf numFmtId="188" fontId="12" fillId="4" borderId="16" xfId="39" applyNumberFormat="1" applyFont="1" applyFill="1" applyBorder="1" applyAlignment="1">
      <alignment horizontal="center" vertical="center"/>
    </xf>
    <xf numFmtId="180" fontId="12" fillId="4" borderId="16" xfId="39" applyFont="1" applyFill="1" applyBorder="1" applyAlignment="1">
      <alignment horizontal="center" vertical="center"/>
    </xf>
    <xf numFmtId="180" fontId="12" fillId="0" borderId="16" xfId="39" applyFont="1" applyBorder="1" applyAlignment="1">
      <alignment horizontal="left" vertical="center" wrapText="1"/>
    </xf>
    <xf numFmtId="180" fontId="36" fillId="0" borderId="0" xfId="39" applyFont="1" applyAlignment="1">
      <alignment vertical="center"/>
    </xf>
    <xf numFmtId="8" fontId="33" fillId="0" borderId="16" xfId="39" applyNumberFormat="1" applyFont="1" applyBorder="1" applyAlignment="1">
      <alignment horizontal="center" vertical="center"/>
    </xf>
    <xf numFmtId="0" fontId="33" fillId="0" borderId="16" xfId="39" applyNumberFormat="1" applyFont="1" applyBorder="1" applyAlignment="1">
      <alignment horizontal="center" vertical="center"/>
    </xf>
    <xf numFmtId="180" fontId="33" fillId="0" borderId="16" xfId="39" applyFont="1" applyBorder="1" applyAlignment="1">
      <alignment horizontal="center" vertical="center"/>
    </xf>
    <xf numFmtId="8" fontId="33" fillId="0" borderId="16" xfId="39" applyNumberFormat="1" applyFont="1" applyBorder="1" applyAlignment="1">
      <alignment horizontal="center" vertical="center" wrapText="1"/>
    </xf>
    <xf numFmtId="180" fontId="33" fillId="0" borderId="16" xfId="39" applyFont="1" applyBorder="1" applyAlignment="1">
      <alignment horizontal="left" vertical="center" wrapText="1"/>
    </xf>
    <xf numFmtId="180" fontId="33" fillId="12" borderId="16" xfId="39" applyFont="1" applyFill="1" applyBorder="1" applyAlignment="1">
      <alignment horizontal="center" vertical="center"/>
    </xf>
    <xf numFmtId="180" fontId="33" fillId="4" borderId="16" xfId="39" applyFont="1" applyFill="1" applyBorder="1" applyAlignment="1">
      <alignment horizontal="left" vertical="center" wrapText="1"/>
    </xf>
    <xf numFmtId="180" fontId="12" fillId="0" borderId="16" xfId="39" applyFont="1" applyBorder="1" applyAlignment="1">
      <alignment horizontal="center" vertical="center" wrapText="1"/>
    </xf>
    <xf numFmtId="180" fontId="24" fillId="0" borderId="16" xfId="39" applyFont="1" applyBorder="1" applyAlignment="1">
      <alignment horizontal="center" vertical="center"/>
    </xf>
    <xf numFmtId="180" fontId="42" fillId="0" borderId="0" xfId="39" applyFont="1" applyAlignment="1">
      <alignment vertical="center"/>
    </xf>
    <xf numFmtId="0" fontId="33" fillId="12" borderId="16" xfId="39" applyNumberFormat="1" applyFont="1" applyFill="1" applyBorder="1" applyAlignment="1">
      <alignment horizontal="center" vertical="center"/>
    </xf>
    <xf numFmtId="180" fontId="43" fillId="0" borderId="16" xfId="77" applyFont="1" applyBorder="1" applyAlignment="1">
      <alignment horizontal="center" vertical="center"/>
    </xf>
    <xf numFmtId="180" fontId="12" fillId="0" borderId="16" xfId="77" applyFont="1" applyBorder="1" applyAlignment="1">
      <alignment horizontal="left" vertical="center" wrapText="1"/>
    </xf>
    <xf numFmtId="180" fontId="44" fillId="0" borderId="0" xfId="39" applyFont="1" applyAlignment="1">
      <alignment vertical="center"/>
    </xf>
    <xf numFmtId="10" fontId="12" fillId="8" borderId="16" xfId="39" applyNumberFormat="1" applyFont="1" applyFill="1" applyBorder="1" applyAlignment="1">
      <alignment vertical="center"/>
    </xf>
    <xf numFmtId="8" fontId="12" fillId="8" borderId="16" xfId="39" applyNumberFormat="1" applyFont="1" applyFill="1" applyBorder="1" applyAlignment="1">
      <alignment horizontal="center" vertical="center"/>
    </xf>
    <xf numFmtId="180" fontId="12" fillId="8" borderId="16" xfId="39" applyFont="1" applyFill="1" applyBorder="1" applyAlignment="1">
      <alignment horizontal="center" vertical="center"/>
    </xf>
    <xf numFmtId="180" fontId="12" fillId="8" borderId="16" xfId="39" applyFont="1" applyFill="1" applyBorder="1" applyAlignment="1">
      <alignment vertical="center"/>
    </xf>
    <xf numFmtId="180" fontId="27" fillId="15" borderId="16" xfId="9" applyFont="1" applyFill="1" applyBorder="1" applyAlignment="1">
      <alignment horizontal="center" vertical="center"/>
    </xf>
    <xf numFmtId="8" fontId="27" fillId="15" borderId="16" xfId="9" applyNumberFormat="1" applyFont="1" applyFill="1" applyBorder="1" applyAlignment="1">
      <alignment horizontal="center" vertical="center"/>
    </xf>
    <xf numFmtId="176" fontId="27" fillId="15" borderId="16" xfId="17" applyFont="1" applyFill="1" applyBorder="1" applyAlignment="1">
      <alignment horizontal="center" vertical="center"/>
    </xf>
    <xf numFmtId="8" fontId="27" fillId="15" borderId="16" xfId="17" applyNumberFormat="1" applyFont="1" applyFill="1" applyBorder="1" applyAlignment="1">
      <alignment horizontal="center" vertical="center" wrapText="1"/>
    </xf>
    <xf numFmtId="8" fontId="27" fillId="0" borderId="18" xfId="39" applyNumberFormat="1" applyFont="1" applyBorder="1" applyAlignment="1">
      <alignment horizontal="center" vertical="center"/>
    </xf>
    <xf numFmtId="180" fontId="10" fillId="0" borderId="18" xfId="90" applyBorder="1" applyAlignment="1">
      <alignment vertical="center"/>
    </xf>
    <xf numFmtId="8" fontId="27" fillId="0" borderId="20" xfId="39" applyNumberFormat="1" applyFont="1" applyBorder="1" applyAlignment="1">
      <alignment horizontal="center" vertical="center"/>
    </xf>
    <xf numFmtId="180" fontId="27" fillId="0" borderId="20" xfId="39" applyFont="1" applyBorder="1" applyAlignment="1">
      <alignment horizontal="center" vertical="center"/>
    </xf>
    <xf numFmtId="10" fontId="28" fillId="0" borderId="16" xfId="39" applyNumberFormat="1" applyFont="1" applyBorder="1" applyAlignment="1">
      <alignment vertical="center" wrapText="1"/>
    </xf>
    <xf numFmtId="186" fontId="28" fillId="0" borderId="16" xfId="39" applyNumberFormat="1" applyFont="1" applyBorder="1" applyAlignment="1">
      <alignment horizontal="center" vertical="center" wrapText="1"/>
    </xf>
    <xf numFmtId="8" fontId="28" fillId="0" borderId="16" xfId="39" applyNumberFormat="1" applyFont="1" applyBorder="1" applyAlignment="1">
      <alignment horizontal="center" vertical="center" wrapText="1"/>
    </xf>
    <xf numFmtId="185" fontId="28" fillId="0" borderId="16" xfId="39" applyNumberFormat="1" applyFont="1" applyBorder="1" applyAlignment="1">
      <alignment horizontal="center" vertical="center" wrapText="1"/>
    </xf>
    <xf numFmtId="6" fontId="28" fillId="0" borderId="16" xfId="39" applyNumberFormat="1" applyFont="1" applyBorder="1" applyAlignment="1">
      <alignment horizontal="center" vertical="center" wrapText="1"/>
    </xf>
    <xf numFmtId="0" fontId="12" fillId="8" borderId="16" xfId="39" applyNumberFormat="1" applyFont="1" applyFill="1" applyBorder="1" applyAlignment="1">
      <alignment horizontal="center" vertical="center" wrapText="1"/>
    </xf>
    <xf numFmtId="180" fontId="28" fillId="0" borderId="16" xfId="39" applyFont="1" applyBorder="1" applyAlignment="1">
      <alignment horizontal="left" vertical="center" wrapText="1"/>
    </xf>
    <xf numFmtId="180" fontId="45" fillId="0" borderId="0" xfId="39" applyFont="1"/>
    <xf numFmtId="180" fontId="45" fillId="0" borderId="0" xfId="39" applyFont="1" applyAlignment="1">
      <alignment horizontal="center"/>
    </xf>
    <xf numFmtId="186" fontId="13" fillId="0" borderId="24" xfId="39" applyNumberFormat="1" applyFont="1" applyBorder="1" applyAlignment="1">
      <alignment horizontal="center" vertical="center"/>
    </xf>
    <xf numFmtId="186" fontId="46" fillId="0" borderId="25" xfId="39" applyNumberFormat="1" applyFont="1" applyBorder="1" applyAlignment="1">
      <alignment horizontal="right" vertical="center"/>
    </xf>
    <xf numFmtId="186" fontId="46" fillId="0" borderId="27" xfId="39" applyNumberFormat="1" applyFont="1" applyBorder="1" applyAlignment="1">
      <alignment horizontal="center" vertical="center"/>
    </xf>
    <xf numFmtId="186" fontId="46" fillId="0" borderId="16" xfId="39" applyNumberFormat="1" applyFont="1" applyBorder="1" applyAlignment="1">
      <alignment horizontal="right" vertical="center"/>
    </xf>
    <xf numFmtId="180" fontId="46" fillId="0" borderId="28" xfId="39" applyFont="1" applyBorder="1" applyAlignment="1">
      <alignment horizontal="center" vertical="center" wrapText="1"/>
    </xf>
    <xf numFmtId="180" fontId="46" fillId="5" borderId="29" xfId="39" applyFont="1" applyFill="1" applyBorder="1" applyAlignment="1">
      <alignment horizontal="center" vertical="center"/>
    </xf>
    <xf numFmtId="180" fontId="27" fillId="0" borderId="0" xfId="39" applyFont="1"/>
    <xf numFmtId="0" fontId="12" fillId="0" borderId="28" xfId="39" applyNumberFormat="1" applyFont="1" applyBorder="1" applyAlignment="1">
      <alignment horizontal="center" vertical="center"/>
    </xf>
    <xf numFmtId="186" fontId="45" fillId="0" borderId="0" xfId="39" applyNumberFormat="1" applyFont="1"/>
    <xf numFmtId="180" fontId="13" fillId="8" borderId="27" xfId="39" applyFont="1" applyFill="1" applyBorder="1"/>
    <xf numFmtId="180" fontId="46" fillId="8" borderId="16" xfId="39" applyFont="1" applyFill="1" applyBorder="1" applyAlignment="1">
      <alignment horizontal="center" vertical="center" wrapText="1"/>
    </xf>
    <xf numFmtId="180" fontId="46" fillId="8" borderId="16" xfId="39" applyFont="1" applyFill="1" applyBorder="1" applyAlignment="1">
      <alignment vertical="center"/>
    </xf>
    <xf numFmtId="180" fontId="46" fillId="8" borderId="28" xfId="39" applyFont="1" applyFill="1" applyBorder="1" applyAlignment="1">
      <alignment horizontal="center" vertical="center" wrapText="1"/>
    </xf>
    <xf numFmtId="180" fontId="45" fillId="15" borderId="29" xfId="9" applyFont="1" applyFill="1" applyBorder="1" applyAlignment="1">
      <alignment horizontal="center" vertical="center"/>
    </xf>
    <xf numFmtId="6" fontId="45" fillId="15" borderId="30" xfId="17" applyNumberFormat="1" applyFont="1" applyFill="1" applyBorder="1" applyAlignment="1">
      <alignment horizontal="center" vertical="center" wrapText="1"/>
    </xf>
    <xf numFmtId="180" fontId="45" fillId="15" borderId="30" xfId="9" applyFont="1" applyFill="1" applyBorder="1" applyAlignment="1">
      <alignment horizontal="center" vertical="center"/>
    </xf>
    <xf numFmtId="180" fontId="45" fillId="15" borderId="31" xfId="9" applyFont="1" applyFill="1" applyBorder="1" applyAlignment="1">
      <alignment horizontal="center" vertical="center"/>
    </xf>
    <xf numFmtId="180" fontId="45" fillId="0" borderId="18" xfId="39" applyFont="1" applyBorder="1" applyAlignment="1">
      <alignment horizontal="center" vertical="center"/>
    </xf>
    <xf numFmtId="180" fontId="27" fillId="0" borderId="39" xfId="39" applyFont="1" applyBorder="1" applyAlignment="1">
      <alignment horizontal="left" vertical="center"/>
    </xf>
    <xf numFmtId="180" fontId="45" fillId="0" borderId="0" xfId="39" applyFont="1" applyAlignment="1">
      <alignment vertical="center"/>
    </xf>
    <xf numFmtId="180" fontId="27" fillId="0" borderId="40" xfId="39" applyFont="1" applyBorder="1" applyAlignment="1">
      <alignment horizontal="left" vertical="center"/>
    </xf>
    <xf numFmtId="186" fontId="12" fillId="0" borderId="16" xfId="39" applyNumberFormat="1" applyFont="1" applyBorder="1" applyAlignment="1">
      <alignment vertical="center"/>
    </xf>
    <xf numFmtId="180" fontId="20" fillId="4" borderId="0" xfId="80" applyNumberFormat="1" applyFont="1" applyFill="1" applyBorder="1" applyAlignment="1">
      <alignment vertical="center"/>
    </xf>
    <xf numFmtId="180" fontId="20" fillId="4" borderId="0" xfId="80" applyNumberFormat="1" applyFont="1" applyFill="1" applyBorder="1" applyAlignment="1">
      <alignment horizontal="left" vertical="center" wrapText="1"/>
    </xf>
    <xf numFmtId="180" fontId="20" fillId="4" borderId="0" xfId="80" applyNumberFormat="1" applyFont="1" applyFill="1" applyBorder="1" applyAlignment="1">
      <alignment horizontal="center" vertical="center"/>
    </xf>
    <xf numFmtId="180" fontId="28" fillId="0" borderId="16" xfId="39" applyFont="1" applyBorder="1" applyAlignment="1">
      <alignment horizontal="center" vertical="center"/>
    </xf>
    <xf numFmtId="180" fontId="20" fillId="4" borderId="0" xfId="80" applyNumberFormat="1" applyFont="1" applyFill="1" applyBorder="1" applyAlignment="1">
      <alignment vertical="center"/>
    </xf>
    <xf numFmtId="0" fontId="24" fillId="0" borderId="16" xfId="39" applyNumberFormat="1" applyFont="1" applyBorder="1" applyAlignment="1">
      <alignment vertical="center"/>
    </xf>
    <xf numFmtId="0" fontId="28" fillId="5" borderId="16" xfId="39" applyNumberFormat="1" applyFont="1" applyFill="1" applyBorder="1" applyAlignment="1">
      <alignment vertical="center" wrapText="1"/>
    </xf>
    <xf numFmtId="0" fontId="28" fillId="0" borderId="16" xfId="39" applyNumberFormat="1" applyFont="1" applyBorder="1" applyAlignment="1">
      <alignment vertical="center" wrapText="1"/>
    </xf>
    <xf numFmtId="0" fontId="12" fillId="0" borderId="16" xfId="39" applyNumberFormat="1" applyFont="1" applyBorder="1" applyAlignment="1">
      <alignment vertical="center" wrapText="1"/>
    </xf>
    <xf numFmtId="0" fontId="27" fillId="0" borderId="0" xfId="39" applyNumberFormat="1" applyFont="1" applyAlignment="1">
      <alignment vertical="center"/>
    </xf>
    <xf numFmtId="49" fontId="20" fillId="0" borderId="6" xfId="80" applyNumberFormat="1" applyFont="1" applyBorder="1" applyAlignment="1">
      <alignment horizontal="left" vertical="center" wrapText="1"/>
    </xf>
    <xf numFmtId="183" fontId="12" fillId="0" borderId="6" xfId="80" applyNumberFormat="1" applyFont="1" applyBorder="1" applyAlignment="1">
      <alignment horizontal="center" vertical="center"/>
    </xf>
    <xf numFmtId="49" fontId="20" fillId="0" borderId="6" xfId="80" applyNumberFormat="1" applyFont="1" applyBorder="1" applyAlignment="1">
      <alignment horizontal="center" vertical="center" wrapText="1"/>
    </xf>
    <xf numFmtId="8" fontId="20" fillId="0" borderId="6" xfId="80" applyNumberFormat="1" applyFont="1" applyBorder="1" applyAlignment="1">
      <alignment horizontal="right" vertical="center"/>
    </xf>
    <xf numFmtId="49" fontId="12" fillId="4" borderId="0" xfId="82" applyNumberFormat="1" applyFont="1" applyFill="1" applyAlignment="1">
      <alignment horizontal="left" vertical="center"/>
    </xf>
    <xf numFmtId="180" fontId="12" fillId="4" borderId="0" xfId="80" applyFont="1" applyFill="1" applyAlignment="1">
      <alignment horizontal="left" vertical="top"/>
    </xf>
    <xf numFmtId="181" fontId="12" fillId="4" borderId="0" xfId="82" applyNumberFormat="1" applyFont="1" applyFill="1" applyBorder="1" applyAlignment="1">
      <alignment horizontal="left" vertical="center"/>
    </xf>
    <xf numFmtId="180" fontId="21" fillId="5" borderId="6" xfId="80" applyFont="1" applyFill="1" applyBorder="1" applyAlignment="1">
      <alignment horizontal="left" vertical="center" wrapText="1"/>
    </xf>
    <xf numFmtId="180" fontId="20" fillId="5" borderId="6" xfId="80" applyFont="1" applyFill="1" applyBorder="1" applyAlignment="1">
      <alignment horizontal="center" vertical="center"/>
    </xf>
    <xf numFmtId="182" fontId="20" fillId="0" borderId="5" xfId="80" applyNumberFormat="1" applyFont="1" applyBorder="1" applyAlignment="1">
      <alignment horizontal="center" vertical="center"/>
    </xf>
    <xf numFmtId="49" fontId="20" fillId="0" borderId="6" xfId="80" applyNumberFormat="1" applyFont="1" applyBorder="1" applyAlignment="1">
      <alignment horizontal="center" vertical="center"/>
    </xf>
    <xf numFmtId="182" fontId="20" fillId="0" borderId="11" xfId="80" applyNumberFormat="1" applyFont="1" applyBorder="1" applyAlignment="1">
      <alignment horizontal="center" vertical="center"/>
    </xf>
    <xf numFmtId="49" fontId="20" fillId="0" borderId="12" xfId="80" applyNumberFormat="1" applyFont="1" applyBorder="1" applyAlignment="1">
      <alignment horizontal="left" vertical="center" wrapText="1"/>
    </xf>
    <xf numFmtId="183" fontId="12" fillId="0" borderId="12" xfId="80" applyNumberFormat="1" applyFont="1" applyBorder="1" applyAlignment="1">
      <alignment horizontal="center" vertical="center"/>
    </xf>
    <xf numFmtId="49" fontId="12" fillId="0" borderId="12" xfId="80" applyNumberFormat="1" applyFont="1" applyBorder="1" applyAlignment="1">
      <alignment horizontal="center" vertical="center"/>
    </xf>
    <xf numFmtId="8" fontId="20" fillId="0" borderId="12" xfId="80" applyNumberFormat="1" applyFont="1" applyBorder="1" applyAlignment="1">
      <alignment horizontal="right" vertical="center"/>
    </xf>
    <xf numFmtId="49" fontId="12" fillId="0" borderId="6" xfId="80" applyNumberFormat="1" applyFont="1" applyBorder="1" applyAlignment="1">
      <alignment horizontal="center" vertical="center"/>
    </xf>
    <xf numFmtId="0" fontId="29" fillId="0" borderId="0" xfId="39" applyNumberFormat="1" applyFont="1" applyAlignment="1">
      <alignment vertical="center"/>
    </xf>
    <xf numFmtId="0" fontId="27" fillId="0" borderId="0" xfId="39" applyNumberFormat="1" applyFont="1"/>
    <xf numFmtId="182" fontId="12" fillId="0" borderId="5" xfId="80" applyNumberFormat="1" applyFont="1" applyBorder="1" applyAlignment="1">
      <alignment horizontal="center" vertical="center"/>
    </xf>
    <xf numFmtId="49" fontId="12" fillId="0" borderId="6" xfId="80" applyNumberFormat="1" applyFont="1" applyFill="1" applyBorder="1" applyAlignment="1">
      <alignment horizontal="left" vertical="center" wrapText="1"/>
    </xf>
    <xf numFmtId="8" fontId="12" fillId="4" borderId="6" xfId="82" applyNumberFormat="1" applyFont="1" applyFill="1" applyBorder="1" applyAlignment="1">
      <alignment horizontal="right" vertical="center"/>
    </xf>
    <xf numFmtId="180" fontId="27" fillId="0" borderId="0" xfId="39" applyFont="1" applyAlignment="1">
      <alignment horizontal="center" vertical="center"/>
    </xf>
    <xf numFmtId="180" fontId="46" fillId="0" borderId="16" xfId="39" applyFont="1" applyBorder="1" applyAlignment="1">
      <alignment horizontal="right" vertical="center" wrapText="1"/>
    </xf>
    <xf numFmtId="180" fontId="20" fillId="4" borderId="0" xfId="80" applyNumberFormat="1" applyFont="1" applyFill="1" applyBorder="1" applyAlignment="1">
      <alignment vertical="center"/>
    </xf>
    <xf numFmtId="180" fontId="20" fillId="4" borderId="0" xfId="80" applyNumberFormat="1" applyFont="1" applyFill="1" applyBorder="1" applyAlignment="1">
      <alignment horizontal="left" vertical="center" wrapText="1"/>
    </xf>
    <xf numFmtId="180" fontId="20" fillId="4" borderId="0" xfId="80" applyNumberFormat="1" applyFont="1" applyFill="1" applyBorder="1" applyAlignment="1">
      <alignment horizontal="center" vertical="center"/>
    </xf>
    <xf numFmtId="180" fontId="50" fillId="15" borderId="16" xfId="9" applyFont="1" applyFill="1" applyBorder="1" applyAlignment="1">
      <alignment horizontal="center" vertical="center"/>
    </xf>
    <xf numFmtId="0" fontId="12" fillId="0" borderId="16" xfId="77" applyNumberFormat="1" applyFont="1" applyBorder="1" applyAlignment="1">
      <alignment horizontal="center" vertical="center"/>
    </xf>
    <xf numFmtId="180" fontId="27" fillId="0" borderId="0" xfId="39" applyFont="1" applyAlignment="1">
      <alignment horizontal="center" vertical="center"/>
    </xf>
    <xf numFmtId="180" fontId="51" fillId="15" borderId="16" xfId="9" applyFont="1" applyFill="1" applyBorder="1" applyAlignment="1">
      <alignment horizontal="center" vertical="center"/>
    </xf>
    <xf numFmtId="8" fontId="51" fillId="15" borderId="16" xfId="17" applyNumberFormat="1" applyFont="1" applyFill="1" applyBorder="1" applyAlignment="1">
      <alignment horizontal="center" vertical="center" wrapText="1"/>
    </xf>
    <xf numFmtId="176" fontId="51" fillId="15" borderId="16" xfId="17" applyFont="1" applyFill="1" applyBorder="1" applyAlignment="1">
      <alignment horizontal="center" vertical="center"/>
    </xf>
    <xf numFmtId="8" fontId="51" fillId="15" borderId="16" xfId="9" applyNumberFormat="1" applyFont="1" applyFill="1" applyBorder="1" applyAlignment="1">
      <alignment horizontal="center" vertical="center"/>
    </xf>
    <xf numFmtId="0" fontId="51" fillId="15" borderId="16" xfId="9" applyNumberFormat="1" applyFont="1" applyFill="1" applyBorder="1" applyAlignment="1">
      <alignment horizontal="center" vertical="center"/>
    </xf>
    <xf numFmtId="180" fontId="51" fillId="0" borderId="0" xfId="39" applyFont="1" applyAlignment="1">
      <alignment vertical="center"/>
    </xf>
    <xf numFmtId="180" fontId="13" fillId="8" borderId="16" xfId="39" applyFont="1" applyFill="1" applyBorder="1" applyAlignment="1">
      <alignment horizontal="center" vertical="center" wrapText="1"/>
    </xf>
    <xf numFmtId="180" fontId="13" fillId="8" borderId="16" xfId="39" applyFont="1" applyFill="1" applyBorder="1" applyAlignment="1">
      <alignment vertical="center"/>
    </xf>
    <xf numFmtId="8" fontId="13" fillId="8" borderId="16" xfId="39" applyNumberFormat="1" applyFont="1" applyFill="1" applyBorder="1" applyAlignment="1">
      <alignment horizontal="center" vertical="center"/>
    </xf>
    <xf numFmtId="180" fontId="13" fillId="8" borderId="16" xfId="39" applyFont="1" applyFill="1" applyBorder="1" applyAlignment="1">
      <alignment horizontal="center" vertical="center"/>
    </xf>
    <xf numFmtId="0" fontId="13" fillId="8" borderId="16" xfId="39" applyNumberFormat="1" applyFont="1" applyFill="1" applyBorder="1" applyAlignment="1">
      <alignment vertical="center"/>
    </xf>
    <xf numFmtId="180" fontId="31" fillId="16" borderId="16" xfId="39" applyFont="1" applyFill="1" applyBorder="1" applyAlignment="1">
      <alignment horizontal="center" vertical="center"/>
    </xf>
    <xf numFmtId="180" fontId="52" fillId="16" borderId="16" xfId="1" applyFont="1" applyFill="1" applyBorder="1" applyAlignment="1">
      <alignment vertical="center" wrapText="1"/>
    </xf>
    <xf numFmtId="8" fontId="52" fillId="16" borderId="16" xfId="1" applyNumberFormat="1" applyFont="1" applyFill="1" applyBorder="1" applyAlignment="1">
      <alignment horizontal="center" vertical="center" wrapText="1"/>
    </xf>
    <xf numFmtId="0" fontId="52" fillId="16" borderId="16" xfId="1" applyNumberFormat="1" applyFont="1" applyFill="1" applyBorder="1" applyAlignment="1">
      <alignment vertical="center" wrapText="1"/>
    </xf>
    <xf numFmtId="180" fontId="33" fillId="17" borderId="16" xfId="39" applyFont="1" applyFill="1" applyBorder="1" applyAlignment="1">
      <alignment horizontal="center" vertical="center"/>
    </xf>
    <xf numFmtId="180" fontId="33" fillId="17" borderId="16" xfId="39" applyFont="1" applyFill="1" applyBorder="1" applyAlignment="1">
      <alignment horizontal="left" vertical="center" wrapText="1"/>
    </xf>
    <xf numFmtId="8" fontId="33" fillId="17" borderId="16" xfId="39" applyNumberFormat="1" applyFont="1" applyFill="1" applyBorder="1" applyAlignment="1">
      <alignment horizontal="center" vertical="center" wrapText="1"/>
    </xf>
    <xf numFmtId="180" fontId="33" fillId="17" borderId="16" xfId="77" applyFont="1" applyFill="1" applyBorder="1" applyAlignment="1">
      <alignment horizontal="center" vertical="center"/>
    </xf>
    <xf numFmtId="0" fontId="33" fillId="17" borderId="16" xfId="39" applyNumberFormat="1" applyFont="1" applyFill="1" applyBorder="1" applyAlignment="1">
      <alignment horizontal="center" vertical="center"/>
    </xf>
    <xf numFmtId="8" fontId="33" fillId="17" borderId="16" xfId="39" applyNumberFormat="1" applyFont="1" applyFill="1" applyBorder="1" applyAlignment="1">
      <alignment horizontal="center" vertical="center"/>
    </xf>
    <xf numFmtId="0" fontId="33" fillId="17" borderId="16" xfId="39" applyNumberFormat="1" applyFont="1" applyFill="1" applyBorder="1" applyAlignment="1">
      <alignment vertical="center"/>
    </xf>
    <xf numFmtId="176" fontId="38" fillId="0" borderId="0" xfId="89" applyFont="1">
      <alignment vertical="center"/>
    </xf>
    <xf numFmtId="180" fontId="12" fillId="17" borderId="16" xfId="39" applyFont="1" applyFill="1" applyBorder="1" applyAlignment="1">
      <alignment horizontal="center" vertical="center"/>
    </xf>
    <xf numFmtId="0" fontId="24" fillId="17" borderId="16" xfId="39" applyNumberFormat="1" applyFont="1" applyFill="1" applyBorder="1" applyAlignment="1">
      <alignment vertical="center"/>
    </xf>
    <xf numFmtId="0" fontId="12" fillId="0" borderId="16" xfId="39" applyNumberFormat="1" applyFont="1" applyBorder="1" applyAlignment="1">
      <alignment vertical="center"/>
    </xf>
    <xf numFmtId="180" fontId="52" fillId="16" borderId="16" xfId="39" applyFont="1" applyFill="1" applyBorder="1" applyAlignment="1">
      <alignment vertical="center"/>
    </xf>
    <xf numFmtId="8" fontId="52" fillId="16" borderId="16" xfId="39" applyNumberFormat="1" applyFont="1" applyFill="1" applyBorder="1" applyAlignment="1">
      <alignment horizontal="center" vertical="center"/>
    </xf>
    <xf numFmtId="0" fontId="52" fillId="16" borderId="16" xfId="39" applyNumberFormat="1" applyFont="1" applyFill="1" applyBorder="1" applyAlignment="1">
      <alignment vertical="center"/>
    </xf>
    <xf numFmtId="8" fontId="31" fillId="16" borderId="16" xfId="39" applyNumberFormat="1" applyFont="1" applyFill="1" applyBorder="1" applyAlignment="1">
      <alignment horizontal="center" vertical="center"/>
    </xf>
    <xf numFmtId="180" fontId="52" fillId="16" borderId="16" xfId="39" applyFont="1" applyFill="1" applyBorder="1" applyAlignment="1">
      <alignment horizontal="left" vertical="center"/>
    </xf>
    <xf numFmtId="180" fontId="31" fillId="16" borderId="16" xfId="39" applyFont="1" applyFill="1" applyBorder="1" applyAlignment="1">
      <alignment horizontal="left" vertical="center" wrapText="1"/>
    </xf>
    <xf numFmtId="0" fontId="31" fillId="16" borderId="16" xfId="39" applyNumberFormat="1" applyFont="1" applyFill="1" applyBorder="1" applyAlignment="1">
      <alignment horizontal="center" vertical="center"/>
    </xf>
    <xf numFmtId="0" fontId="31" fillId="16" borderId="16" xfId="39" applyNumberFormat="1" applyFont="1" applyFill="1" applyBorder="1" applyAlignment="1">
      <alignment vertical="center"/>
    </xf>
    <xf numFmtId="176" fontId="36" fillId="0" borderId="0" xfId="89" applyFont="1" applyFill="1">
      <alignment vertical="center"/>
    </xf>
    <xf numFmtId="180" fontId="49" fillId="0" borderId="0" xfId="39" applyFont="1" applyAlignment="1">
      <alignment vertical="center"/>
    </xf>
    <xf numFmtId="0" fontId="12" fillId="0" borderId="16" xfId="79" applyNumberFormat="1" applyFont="1" applyBorder="1" applyAlignment="1">
      <alignment horizontal="center" vertical="center"/>
    </xf>
    <xf numFmtId="180" fontId="31" fillId="16" borderId="16" xfId="39" applyFont="1" applyFill="1" applyBorder="1" applyAlignment="1">
      <alignment vertical="center"/>
    </xf>
    <xf numFmtId="180" fontId="12" fillId="17" borderId="16" xfId="39" applyFont="1" applyFill="1" applyBorder="1" applyAlignment="1">
      <alignment horizontal="left" vertical="center"/>
    </xf>
    <xf numFmtId="180" fontId="12" fillId="17" borderId="16" xfId="39" applyFont="1" applyFill="1" applyBorder="1" applyAlignment="1">
      <alignment horizontal="left" vertical="center" wrapText="1"/>
    </xf>
    <xf numFmtId="8" fontId="12" fillId="17" borderId="16" xfId="39" applyNumberFormat="1" applyFont="1" applyFill="1" applyBorder="1" applyAlignment="1">
      <alignment horizontal="center" vertical="center" wrapText="1"/>
    </xf>
    <xf numFmtId="0" fontId="12" fillId="17" borderId="16" xfId="39" applyNumberFormat="1" applyFont="1" applyFill="1" applyBorder="1" applyAlignment="1">
      <alignment horizontal="center" vertical="center"/>
    </xf>
    <xf numFmtId="180" fontId="12" fillId="4" borderId="16" xfId="77" applyFont="1" applyFill="1" applyBorder="1" applyAlignment="1">
      <alignment horizontal="left" vertical="center" wrapText="1"/>
    </xf>
    <xf numFmtId="8" fontId="33" fillId="4" borderId="16" xfId="39" applyNumberFormat="1" applyFont="1" applyFill="1" applyBorder="1" applyAlignment="1">
      <alignment horizontal="center" vertical="center" wrapText="1"/>
    </xf>
    <xf numFmtId="180" fontId="33" fillId="4" borderId="16" xfId="39" applyFont="1" applyFill="1" applyBorder="1" applyAlignment="1">
      <alignment horizontal="center" vertical="center"/>
    </xf>
    <xf numFmtId="0" fontId="33" fillId="4" borderId="16" xfId="39" applyNumberFormat="1" applyFont="1" applyFill="1" applyBorder="1" applyAlignment="1">
      <alignment horizontal="center" vertical="center"/>
    </xf>
    <xf numFmtId="8" fontId="33" fillId="4" borderId="16" xfId="39" applyNumberFormat="1" applyFont="1" applyFill="1" applyBorder="1" applyAlignment="1">
      <alignment horizontal="center" vertical="center"/>
    </xf>
    <xf numFmtId="0" fontId="24" fillId="4" borderId="16" xfId="39" applyNumberFormat="1" applyFont="1" applyFill="1" applyBorder="1" applyAlignment="1">
      <alignment vertical="center"/>
    </xf>
    <xf numFmtId="180" fontId="27" fillId="4" borderId="0" xfId="39" applyFont="1" applyFill="1" applyAlignment="1">
      <alignment vertical="center"/>
    </xf>
    <xf numFmtId="176" fontId="36" fillId="4" borderId="0" xfId="89" applyFont="1" applyFill="1">
      <alignment vertical="center"/>
    </xf>
    <xf numFmtId="8" fontId="12" fillId="4" borderId="16" xfId="39" applyNumberFormat="1" applyFont="1" applyFill="1" applyBorder="1" applyAlignment="1">
      <alignment horizontal="center" vertical="center" wrapText="1"/>
    </xf>
    <xf numFmtId="0" fontId="12" fillId="4" borderId="16" xfId="39" applyNumberFormat="1" applyFont="1" applyFill="1" applyBorder="1" applyAlignment="1">
      <alignment horizontal="center" vertical="center"/>
    </xf>
    <xf numFmtId="180" fontId="12" fillId="0" borderId="0" xfId="79" applyFont="1" applyAlignment="1">
      <alignment vertical="center"/>
    </xf>
    <xf numFmtId="38" fontId="12" fillId="0" borderId="49" xfId="79" applyNumberFormat="1" applyFont="1" applyBorder="1" applyAlignment="1">
      <alignment vertical="center"/>
    </xf>
    <xf numFmtId="38" fontId="12" fillId="0" borderId="20" xfId="79" applyNumberFormat="1" applyFont="1" applyBorder="1" applyAlignment="1">
      <alignment vertical="center"/>
    </xf>
    <xf numFmtId="180" fontId="12" fillId="0" borderId="20" xfId="79" applyFont="1" applyBorder="1" applyAlignment="1">
      <alignment vertical="center"/>
    </xf>
    <xf numFmtId="185" fontId="12" fillId="0" borderId="20" xfId="79" applyNumberFormat="1" applyFont="1" applyBorder="1" applyAlignment="1">
      <alignment vertical="center"/>
    </xf>
    <xf numFmtId="180" fontId="12" fillId="0" borderId="50" xfId="79" applyFont="1" applyBorder="1" applyAlignment="1">
      <alignment vertical="center"/>
    </xf>
    <xf numFmtId="38" fontId="12" fillId="0" borderId="40" xfId="79" applyNumberFormat="1" applyFont="1" applyBorder="1" applyAlignment="1">
      <alignment vertical="center"/>
    </xf>
    <xf numFmtId="38" fontId="12" fillId="0" borderId="0" xfId="79" applyNumberFormat="1" applyFont="1" applyAlignment="1">
      <alignment vertical="center"/>
    </xf>
    <xf numFmtId="185" fontId="12" fillId="0" borderId="0" xfId="79" applyNumberFormat="1" applyFont="1" applyAlignment="1">
      <alignment vertical="center"/>
    </xf>
    <xf numFmtId="180" fontId="12" fillId="0" borderId="38" xfId="79" applyFont="1" applyBorder="1" applyAlignment="1">
      <alignment vertical="center"/>
    </xf>
    <xf numFmtId="38" fontId="12" fillId="0" borderId="39" xfId="79" applyNumberFormat="1" applyFont="1" applyBorder="1" applyAlignment="1">
      <alignment vertical="center"/>
    </xf>
    <xf numFmtId="38" fontId="12" fillId="0" borderId="18" xfId="79" applyNumberFormat="1" applyFont="1" applyBorder="1" applyAlignment="1">
      <alignment vertical="center"/>
    </xf>
    <xf numFmtId="180" fontId="12" fillId="0" borderId="18" xfId="79" applyFont="1" applyBorder="1" applyAlignment="1">
      <alignment vertical="center"/>
    </xf>
    <xf numFmtId="180" fontId="13" fillId="0" borderId="16" xfId="93" applyFont="1" applyBorder="1" applyAlignment="1">
      <alignment horizontal="center" vertical="center" wrapText="1"/>
    </xf>
    <xf numFmtId="190" fontId="13" fillId="0" borderId="16" xfId="93" applyNumberFormat="1" applyFont="1" applyBorder="1" applyAlignment="1">
      <alignment horizontal="left" vertical="center" wrapText="1"/>
    </xf>
    <xf numFmtId="190" fontId="13" fillId="0" borderId="16" xfId="93" applyNumberFormat="1" applyFont="1" applyBorder="1" applyAlignment="1">
      <alignment horizontal="center" vertical="center" wrapText="1"/>
    </xf>
    <xf numFmtId="8" fontId="13" fillId="0" borderId="16" xfId="93" applyNumberFormat="1" applyFont="1" applyBorder="1" applyAlignment="1">
      <alignment horizontal="center" vertical="center" wrapText="1"/>
    </xf>
    <xf numFmtId="180" fontId="55" fillId="0" borderId="0" xfId="79" applyFont="1"/>
    <xf numFmtId="180" fontId="13" fillId="11" borderId="16" xfId="93" applyFont="1" applyFill="1" applyBorder="1" applyAlignment="1">
      <alignment horizontal="center" wrapText="1"/>
    </xf>
    <xf numFmtId="180" fontId="13" fillId="11" borderId="16" xfId="93" applyFont="1" applyFill="1" applyBorder="1" applyAlignment="1">
      <alignment wrapText="1"/>
    </xf>
    <xf numFmtId="8" fontId="13" fillId="11" borderId="16" xfId="93" applyNumberFormat="1" applyFont="1" applyFill="1" applyBorder="1" applyAlignment="1">
      <alignment horizontal="right" wrapText="1"/>
    </xf>
    <xf numFmtId="49" fontId="12" fillId="8" borderId="16" xfId="93" applyNumberFormat="1" applyFont="1" applyFill="1" applyBorder="1" applyAlignment="1">
      <alignment horizontal="center" vertical="center" wrapText="1"/>
    </xf>
    <xf numFmtId="190" fontId="12" fillId="14" borderId="16" xfId="95" applyFont="1" applyFill="1" applyBorder="1" applyAlignment="1">
      <alignment horizontal="left" vertical="center" wrapText="1"/>
    </xf>
    <xf numFmtId="190" fontId="12" fillId="0" borderId="16" xfId="93" applyNumberFormat="1" applyFont="1" applyBorder="1" applyAlignment="1">
      <alignment horizontal="left" vertical="center" wrapText="1"/>
    </xf>
    <xf numFmtId="185" fontId="56" fillId="12" borderId="16" xfId="93" applyNumberFormat="1" applyFont="1" applyFill="1" applyBorder="1" applyAlignment="1">
      <alignment horizontal="center" vertical="center"/>
    </xf>
    <xf numFmtId="190" fontId="12" fillId="0" borderId="16" xfId="93" applyNumberFormat="1" applyFont="1" applyBorder="1" applyAlignment="1">
      <alignment horizontal="center" vertical="center" wrapText="1"/>
    </xf>
    <xf numFmtId="8" fontId="12" fillId="0" borderId="16" xfId="93" applyNumberFormat="1" applyFont="1" applyBorder="1" applyAlignment="1">
      <alignment horizontal="right" vertical="center" wrapText="1"/>
    </xf>
    <xf numFmtId="49" fontId="13" fillId="11" borderId="16" xfId="93" applyNumberFormat="1" applyFont="1" applyFill="1" applyBorder="1" applyAlignment="1">
      <alignment horizontal="center" wrapText="1"/>
    </xf>
    <xf numFmtId="180" fontId="13" fillId="11" borderId="16" xfId="93" applyFont="1" applyFill="1" applyBorder="1" applyAlignment="1">
      <alignment horizontal="left" wrapText="1"/>
    </xf>
    <xf numFmtId="190" fontId="13" fillId="11" borderId="16" xfId="93" applyNumberFormat="1" applyFont="1" applyFill="1" applyBorder="1" applyAlignment="1">
      <alignment horizontal="right" wrapText="1"/>
    </xf>
    <xf numFmtId="185" fontId="58" fillId="11" borderId="16" xfId="93" applyNumberFormat="1" applyFont="1" applyFill="1" applyBorder="1" applyAlignment="1">
      <alignment horizontal="center"/>
    </xf>
    <xf numFmtId="190" fontId="13" fillId="11" borderId="16" xfId="93" applyNumberFormat="1" applyFont="1" applyFill="1" applyBorder="1" applyAlignment="1">
      <alignment horizontal="center" wrapText="1"/>
    </xf>
    <xf numFmtId="9" fontId="13" fillId="11" borderId="16" xfId="96" applyFont="1" applyFill="1" applyBorder="1" applyAlignment="1">
      <alignment horizontal="right" wrapText="1"/>
    </xf>
    <xf numFmtId="49" fontId="13" fillId="8" borderId="16" xfId="93" applyNumberFormat="1" applyFont="1" applyFill="1" applyBorder="1" applyAlignment="1">
      <alignment horizontal="center" vertical="center" wrapText="1"/>
    </xf>
    <xf numFmtId="185" fontId="58" fillId="8" borderId="16" xfId="93" applyNumberFormat="1" applyFont="1" applyFill="1" applyBorder="1" applyAlignment="1">
      <alignment horizontal="center"/>
    </xf>
    <xf numFmtId="190" fontId="13" fillId="8" borderId="16" xfId="93" applyNumberFormat="1" applyFont="1" applyFill="1" applyBorder="1" applyAlignment="1">
      <alignment horizontal="center" wrapText="1"/>
    </xf>
    <xf numFmtId="8" fontId="13" fillId="8" borderId="16" xfId="93" applyNumberFormat="1" applyFont="1" applyFill="1" applyBorder="1" applyAlignment="1">
      <alignment horizontal="right" wrapText="1"/>
    </xf>
    <xf numFmtId="9" fontId="13" fillId="8" borderId="16" xfId="96" applyFont="1" applyFill="1" applyBorder="1" applyAlignment="1">
      <alignment horizontal="right" wrapText="1"/>
    </xf>
    <xf numFmtId="180" fontId="13" fillId="8" borderId="16" xfId="93" applyFont="1" applyFill="1" applyBorder="1" applyAlignment="1">
      <alignment horizontal="center" wrapText="1"/>
    </xf>
    <xf numFmtId="180" fontId="60" fillId="0" borderId="0" xfId="7" applyFont="1" applyAlignment="1"/>
    <xf numFmtId="49" fontId="12" fillId="0" borderId="16" xfId="93" applyNumberFormat="1" applyFont="1" applyBorder="1" applyAlignment="1">
      <alignment horizontal="center" vertical="center" wrapText="1"/>
    </xf>
    <xf numFmtId="191" fontId="12" fillId="0" borderId="16" xfId="93" applyNumberFormat="1" applyFont="1" applyBorder="1" applyAlignment="1">
      <alignment horizontal="left" vertical="center" wrapText="1"/>
    </xf>
    <xf numFmtId="191" fontId="12" fillId="0" borderId="16" xfId="93" applyNumberFormat="1" applyFont="1" applyBorder="1" applyAlignment="1">
      <alignment horizontal="center" vertical="center" wrapText="1"/>
    </xf>
    <xf numFmtId="191" fontId="13" fillId="11" borderId="16" xfId="93" applyNumberFormat="1" applyFont="1" applyFill="1" applyBorder="1" applyAlignment="1">
      <alignment horizontal="right" wrapText="1"/>
    </xf>
    <xf numFmtId="191" fontId="13" fillId="11" borderId="16" xfId="93" applyNumberFormat="1" applyFont="1" applyFill="1" applyBorder="1" applyAlignment="1">
      <alignment horizontal="center" wrapText="1"/>
    </xf>
    <xf numFmtId="191" fontId="13" fillId="8" borderId="16" xfId="93" applyNumberFormat="1" applyFont="1" applyFill="1" applyBorder="1" applyAlignment="1">
      <alignment horizontal="center" wrapText="1"/>
    </xf>
    <xf numFmtId="191" fontId="13" fillId="0" borderId="16" xfId="93" applyNumberFormat="1" applyFont="1" applyBorder="1" applyAlignment="1">
      <alignment horizontal="left" vertical="center" wrapText="1"/>
    </xf>
    <xf numFmtId="191" fontId="13" fillId="0" borderId="16" xfId="93" applyNumberFormat="1" applyFont="1" applyBorder="1" applyAlignment="1">
      <alignment horizontal="center" vertical="center" wrapText="1"/>
    </xf>
    <xf numFmtId="180" fontId="53" fillId="0" borderId="0" xfId="79" applyFont="1"/>
    <xf numFmtId="180" fontId="13" fillId="0" borderId="45" xfId="93" applyFont="1" applyBorder="1" applyAlignment="1">
      <alignment horizontal="center" wrapText="1"/>
    </xf>
    <xf numFmtId="180" fontId="13" fillId="0" borderId="45" xfId="93" applyFont="1" applyBorder="1" applyAlignment="1">
      <alignment horizontal="right" wrapText="1"/>
    </xf>
    <xf numFmtId="191" fontId="13" fillId="0" borderId="45" xfId="93" applyNumberFormat="1" applyFont="1" applyBorder="1" applyAlignment="1">
      <alignment horizontal="center" wrapText="1"/>
    </xf>
    <xf numFmtId="8" fontId="13" fillId="0" borderId="45" xfId="93" applyNumberFormat="1" applyFont="1" applyBorder="1" applyAlignment="1">
      <alignment horizontal="right" wrapText="1"/>
    </xf>
    <xf numFmtId="8" fontId="12" fillId="0" borderId="16" xfId="0" applyNumberFormat="1" applyFont="1" applyBorder="1" applyAlignment="1">
      <alignment horizontal="center" vertical="center" wrapText="1"/>
    </xf>
    <xf numFmtId="8" fontId="20" fillId="0" borderId="6" xfId="82" applyNumberFormat="1" applyFont="1" applyBorder="1" applyAlignment="1">
      <alignment horizontal="right" vertical="center"/>
    </xf>
    <xf numFmtId="8" fontId="43" fillId="0" borderId="54" xfId="0" applyNumberFormat="1" applyFont="1" applyBorder="1" applyAlignment="1">
      <alignment horizontal="right" vertical="center"/>
    </xf>
    <xf numFmtId="8" fontId="43" fillId="0" borderId="55" xfId="0" applyNumberFormat="1" applyFont="1" applyBorder="1" applyAlignment="1">
      <alignment horizontal="right" vertical="center"/>
    </xf>
    <xf numFmtId="8" fontId="43" fillId="19" borderId="55" xfId="0" applyNumberFormat="1" applyFont="1" applyFill="1" applyBorder="1" applyAlignment="1">
      <alignment horizontal="right" vertical="center"/>
    </xf>
    <xf numFmtId="8" fontId="43" fillId="20" borderId="55" xfId="0" applyNumberFormat="1" applyFont="1" applyFill="1" applyBorder="1" applyAlignment="1">
      <alignment horizontal="right" vertical="center"/>
    </xf>
    <xf numFmtId="8" fontId="43" fillId="0" borderId="56" xfId="0" applyNumberFormat="1" applyFont="1" applyBorder="1" applyAlignment="1">
      <alignment horizontal="right" vertical="center"/>
    </xf>
    <xf numFmtId="8" fontId="43" fillId="0" borderId="57" xfId="0" applyNumberFormat="1" applyFont="1" applyBorder="1" applyAlignment="1">
      <alignment horizontal="right" vertical="center"/>
    </xf>
    <xf numFmtId="8" fontId="43" fillId="20" borderId="54" xfId="0" applyNumberFormat="1" applyFont="1" applyFill="1" applyBorder="1" applyAlignment="1">
      <alignment horizontal="right" vertical="center"/>
    </xf>
    <xf numFmtId="8" fontId="12" fillId="0" borderId="16" xfId="0" applyNumberFormat="1" applyFont="1" applyBorder="1" applyAlignment="1">
      <alignment horizontal="right" vertical="center" wrapText="1"/>
    </xf>
    <xf numFmtId="180" fontId="20" fillId="0" borderId="1" xfId="80" applyFont="1" applyBorder="1" applyAlignment="1">
      <alignment vertical="center"/>
    </xf>
    <xf numFmtId="49" fontId="21" fillId="21" borderId="5" xfId="80" applyNumberFormat="1" applyFont="1" applyFill="1" applyBorder="1" applyAlignment="1">
      <alignment horizontal="center" vertical="center"/>
    </xf>
    <xf numFmtId="180" fontId="21" fillId="21" borderId="6" xfId="80" applyFont="1" applyFill="1" applyBorder="1" applyAlignment="1">
      <alignment horizontal="left" vertical="center" wrapText="1"/>
    </xf>
    <xf numFmtId="8" fontId="21" fillId="21" borderId="6" xfId="80" applyNumberFormat="1" applyFont="1" applyFill="1" applyBorder="1" applyAlignment="1">
      <alignment horizontal="right" vertical="center" wrapText="1"/>
    </xf>
    <xf numFmtId="182" fontId="20" fillId="0" borderId="58" xfId="80" applyNumberFormat="1" applyFont="1" applyBorder="1" applyAlignment="1">
      <alignment horizontal="center" vertical="center"/>
    </xf>
    <xf numFmtId="49" fontId="12" fillId="0" borderId="6" xfId="80" applyNumberFormat="1" applyFont="1" applyBorder="1" applyAlignment="1">
      <alignment horizontal="center" vertical="center" wrapText="1"/>
    </xf>
    <xf numFmtId="0" fontId="12" fillId="0" borderId="0" xfId="39" applyNumberFormat="1" applyFont="1" applyAlignment="1">
      <alignment vertical="center"/>
    </xf>
    <xf numFmtId="0" fontId="24" fillId="0" borderId="0" xfId="39" applyNumberFormat="1" applyFont="1" applyAlignment="1">
      <alignment vertical="center"/>
    </xf>
    <xf numFmtId="0" fontId="24" fillId="21" borderId="16" xfId="39" applyNumberFormat="1" applyFont="1" applyFill="1" applyBorder="1" applyAlignment="1">
      <alignment vertical="center"/>
    </xf>
    <xf numFmtId="180" fontId="12" fillId="21" borderId="16" xfId="39" applyFont="1" applyFill="1" applyBorder="1" applyAlignment="1">
      <alignment horizontal="left" vertical="center" wrapText="1"/>
    </xf>
    <xf numFmtId="8" fontId="12" fillId="21" borderId="16" xfId="39" applyNumberFormat="1" applyFont="1" applyFill="1" applyBorder="1" applyAlignment="1">
      <alignment horizontal="center" vertical="center" wrapText="1"/>
    </xf>
    <xf numFmtId="180" fontId="12" fillId="21" borderId="16" xfId="39" applyFont="1" applyFill="1" applyBorder="1" applyAlignment="1">
      <alignment horizontal="center" vertical="center"/>
    </xf>
    <xf numFmtId="0" fontId="12" fillId="21" borderId="16" xfId="39" applyNumberFormat="1" applyFont="1" applyFill="1" applyBorder="1" applyAlignment="1">
      <alignment horizontal="center" vertical="center"/>
    </xf>
    <xf numFmtId="8" fontId="12" fillId="21" borderId="16" xfId="39" applyNumberFormat="1" applyFont="1" applyFill="1" applyBorder="1" applyAlignment="1">
      <alignment horizontal="center" vertical="center"/>
    </xf>
    <xf numFmtId="0" fontId="12" fillId="21" borderId="16" xfId="39" applyNumberFormat="1" applyFont="1" applyFill="1" applyBorder="1" applyAlignment="1">
      <alignment vertical="center"/>
    </xf>
    <xf numFmtId="180" fontId="33" fillId="21" borderId="16" xfId="39" applyFont="1" applyFill="1" applyBorder="1" applyAlignment="1">
      <alignment horizontal="center" vertical="center"/>
    </xf>
    <xf numFmtId="8" fontId="33" fillId="21" borderId="16" xfId="39" applyNumberFormat="1" applyFont="1" applyFill="1" applyBorder="1" applyAlignment="1">
      <alignment horizontal="center" vertical="center"/>
    </xf>
    <xf numFmtId="0" fontId="33" fillId="21" borderId="16" xfId="39" applyNumberFormat="1" applyFont="1" applyFill="1" applyBorder="1" applyAlignment="1">
      <alignment horizontal="center" vertical="center"/>
    </xf>
    <xf numFmtId="180" fontId="12" fillId="21" borderId="16" xfId="39" applyFont="1" applyFill="1" applyBorder="1" applyAlignment="1">
      <alignment horizontal="center" vertical="center" wrapText="1"/>
    </xf>
    <xf numFmtId="180" fontId="33" fillId="21" borderId="16" xfId="39" applyFont="1" applyFill="1" applyBorder="1" applyAlignment="1">
      <alignment horizontal="left" vertical="center" wrapText="1"/>
    </xf>
    <xf numFmtId="8" fontId="33" fillId="21" borderId="16" xfId="39" applyNumberFormat="1" applyFont="1" applyFill="1" applyBorder="1" applyAlignment="1">
      <alignment horizontal="center" vertical="center" wrapText="1"/>
    </xf>
    <xf numFmtId="180" fontId="20" fillId="21" borderId="9" xfId="80" applyFont="1" applyFill="1" applyBorder="1" applyAlignment="1">
      <alignment horizontal="left" vertical="center" wrapText="1"/>
    </xf>
    <xf numFmtId="180" fontId="21" fillId="21" borderId="9" xfId="80" applyFont="1" applyFill="1" applyBorder="1" applyAlignment="1">
      <alignment horizontal="left" vertical="center" wrapText="1"/>
    </xf>
    <xf numFmtId="49" fontId="21" fillId="6" borderId="59" xfId="80" applyNumberFormat="1" applyFont="1" applyFill="1" applyBorder="1" applyAlignment="1">
      <alignment horizontal="left" vertical="center"/>
    </xf>
    <xf numFmtId="180" fontId="21" fillId="6" borderId="59" xfId="80" applyNumberFormat="1" applyFont="1" applyFill="1" applyBorder="1" applyAlignment="1">
      <alignment horizontal="left" vertical="center" wrapText="1"/>
    </xf>
    <xf numFmtId="180" fontId="21" fillId="6" borderId="59" xfId="80" applyNumberFormat="1" applyFont="1" applyFill="1" applyBorder="1" applyAlignment="1">
      <alignment vertical="center"/>
    </xf>
    <xf numFmtId="49" fontId="20" fillId="0" borderId="12" xfId="80" applyNumberFormat="1" applyFont="1" applyFill="1" applyBorder="1" applyAlignment="1">
      <alignment horizontal="center" vertical="center" wrapText="1"/>
    </xf>
    <xf numFmtId="180" fontId="28" fillId="21" borderId="16" xfId="39" applyFont="1" applyFill="1" applyBorder="1" applyAlignment="1">
      <alignment horizontal="left" vertical="center" wrapText="1"/>
    </xf>
    <xf numFmtId="180" fontId="28" fillId="21" borderId="16" xfId="39" applyFont="1" applyFill="1" applyBorder="1" applyAlignment="1">
      <alignment horizontal="center" vertical="center" wrapText="1"/>
    </xf>
    <xf numFmtId="185" fontId="28" fillId="21" borderId="16" xfId="39" applyNumberFormat="1" applyFont="1" applyFill="1" applyBorder="1" applyAlignment="1">
      <alignment horizontal="center" vertical="center" wrapText="1"/>
    </xf>
    <xf numFmtId="0" fontId="28" fillId="21" borderId="16" xfId="39" applyNumberFormat="1" applyFont="1" applyFill="1" applyBorder="1" applyAlignment="1">
      <alignment horizontal="center" vertical="center" wrapText="1"/>
    </xf>
    <xf numFmtId="184" fontId="12" fillId="9" borderId="16" xfId="39" applyNumberFormat="1" applyFont="1" applyFill="1" applyBorder="1" applyAlignment="1">
      <alignment horizontal="center" vertical="center"/>
    </xf>
    <xf numFmtId="180" fontId="48" fillId="0" borderId="23" xfId="39" applyFont="1" applyBorder="1" applyAlignment="1">
      <alignment horizontal="center" vertical="center" wrapText="1"/>
    </xf>
    <xf numFmtId="180" fontId="48" fillId="0" borderId="22" xfId="39" applyFont="1" applyBorder="1" applyAlignment="1">
      <alignment horizontal="center" vertical="center" wrapText="1"/>
    </xf>
    <xf numFmtId="180" fontId="12" fillId="0" borderId="16" xfId="39" applyFont="1" applyBorder="1" applyAlignment="1">
      <alignment horizontal="right" vertical="center" wrapText="1"/>
    </xf>
    <xf numFmtId="180" fontId="12" fillId="9" borderId="16" xfId="39" applyFont="1" applyFill="1" applyBorder="1" applyAlignment="1">
      <alignment horizontal="right" vertical="center" wrapText="1"/>
    </xf>
    <xf numFmtId="180" fontId="12" fillId="9" borderId="16" xfId="39" applyFont="1" applyFill="1" applyBorder="1" applyAlignment="1">
      <alignment horizontal="right" vertical="center"/>
    </xf>
    <xf numFmtId="184" fontId="27" fillId="0" borderId="21" xfId="39" applyNumberFormat="1" applyFont="1" applyBorder="1" applyAlignment="1">
      <alignment horizontal="center" vertical="center"/>
    </xf>
    <xf numFmtId="184" fontId="27" fillId="0" borderId="19" xfId="39" applyNumberFormat="1" applyFont="1" applyBorder="1" applyAlignment="1">
      <alignment horizontal="center" vertical="center"/>
    </xf>
    <xf numFmtId="184" fontId="27" fillId="0" borderId="17" xfId="39" applyNumberFormat="1" applyFont="1" applyBorder="1" applyAlignment="1">
      <alignment horizontal="center" vertical="center"/>
    </xf>
    <xf numFmtId="180" fontId="28" fillId="0" borderId="16" xfId="39" applyFont="1" applyBorder="1" applyAlignment="1">
      <alignment horizontal="center" vertical="center"/>
    </xf>
    <xf numFmtId="184" fontId="31" fillId="10" borderId="16" xfId="39" applyNumberFormat="1" applyFont="1" applyFill="1" applyBorder="1" applyAlignment="1">
      <alignment horizontal="center" vertical="center" wrapText="1"/>
    </xf>
    <xf numFmtId="180" fontId="12" fillId="11" borderId="16" xfId="39" applyFont="1" applyFill="1" applyBorder="1" applyAlignment="1">
      <alignment horizontal="right" vertical="center" wrapText="1"/>
    </xf>
    <xf numFmtId="180" fontId="31" fillId="10" borderId="16" xfId="39" applyFont="1" applyFill="1" applyBorder="1" applyAlignment="1">
      <alignment horizontal="center" vertical="center" wrapText="1"/>
    </xf>
    <xf numFmtId="184" fontId="34" fillId="10" borderId="16" xfId="39" applyNumberFormat="1" applyFont="1" applyFill="1" applyBorder="1" applyAlignment="1">
      <alignment horizontal="center" vertical="center" wrapText="1"/>
    </xf>
    <xf numFmtId="38" fontId="30" fillId="0" borderId="16" xfId="39" applyNumberFormat="1" applyFont="1" applyBorder="1" applyAlignment="1">
      <alignment horizontal="right" vertical="center" wrapText="1"/>
    </xf>
    <xf numFmtId="38" fontId="28" fillId="0" borderId="16" xfId="39" applyNumberFormat="1" applyFont="1" applyBorder="1" applyAlignment="1">
      <alignment horizontal="right" vertical="center" wrapText="1"/>
    </xf>
    <xf numFmtId="180" fontId="16" fillId="13" borderId="44" xfId="39" applyFont="1" applyFill="1" applyBorder="1" applyAlignment="1">
      <alignment horizontal="right" vertical="center" wrapText="1"/>
    </xf>
    <xf numFmtId="180" fontId="16" fillId="13" borderId="45" xfId="39" applyFont="1" applyFill="1" applyBorder="1" applyAlignment="1">
      <alignment horizontal="right" vertical="center" wrapText="1"/>
    </xf>
    <xf numFmtId="180" fontId="16" fillId="13" borderId="46" xfId="39" applyFont="1" applyFill="1" applyBorder="1" applyAlignment="1">
      <alignment horizontal="right" vertical="center" wrapText="1"/>
    </xf>
    <xf numFmtId="186" fontId="12" fillId="0" borderId="16" xfId="39" applyNumberFormat="1" applyFont="1" applyBorder="1" applyAlignment="1">
      <alignment horizontal="right" vertical="center" wrapText="1"/>
    </xf>
    <xf numFmtId="180" fontId="28" fillId="0" borderId="44" xfId="39" applyFont="1" applyBorder="1" applyAlignment="1">
      <alignment horizontal="right" vertical="center" wrapText="1"/>
    </xf>
    <xf numFmtId="180" fontId="28" fillId="0" borderId="45" xfId="39" applyFont="1" applyBorder="1" applyAlignment="1">
      <alignment horizontal="right" vertical="center" wrapText="1"/>
    </xf>
    <xf numFmtId="180" fontId="28" fillId="0" borderId="46" xfId="39" applyFont="1" applyBorder="1" applyAlignment="1">
      <alignment horizontal="right" vertical="center" wrapText="1"/>
    </xf>
    <xf numFmtId="186" fontId="28" fillId="0" borderId="16" xfId="39" applyNumberFormat="1" applyFont="1" applyBorder="1" applyAlignment="1">
      <alignment horizontal="right" vertical="center" wrapText="1"/>
    </xf>
    <xf numFmtId="38" fontId="28" fillId="0" borderId="44" xfId="39" applyNumberFormat="1" applyFont="1" applyBorder="1" applyAlignment="1">
      <alignment horizontal="right" vertical="center" wrapText="1"/>
    </xf>
    <xf numFmtId="38" fontId="28" fillId="0" borderId="46" xfId="39" applyNumberFormat="1" applyFont="1" applyBorder="1" applyAlignment="1">
      <alignment horizontal="right" vertical="center" wrapText="1"/>
    </xf>
    <xf numFmtId="180" fontId="48" fillId="12" borderId="23" xfId="39" applyFont="1" applyFill="1" applyBorder="1" applyAlignment="1">
      <alignment horizontal="center" vertical="center" wrapText="1"/>
    </xf>
    <xf numFmtId="180" fontId="48" fillId="0" borderId="22" xfId="39" applyFont="1" applyBorder="1" applyAlignment="1">
      <alignment vertical="center"/>
    </xf>
    <xf numFmtId="0" fontId="27" fillId="12" borderId="21" xfId="39" applyNumberFormat="1" applyFont="1" applyFill="1" applyBorder="1" applyAlignment="1">
      <alignment horizontal="center" vertical="center"/>
    </xf>
    <xf numFmtId="0" fontId="27" fillId="12" borderId="19" xfId="39" applyNumberFormat="1" applyFont="1" applyFill="1" applyBorder="1" applyAlignment="1">
      <alignment horizontal="center" vertical="center"/>
    </xf>
    <xf numFmtId="0" fontId="27" fillId="12" borderId="17" xfId="39" applyNumberFormat="1" applyFont="1" applyFill="1" applyBorder="1" applyAlignment="1">
      <alignment horizontal="center" vertical="center"/>
    </xf>
    <xf numFmtId="180" fontId="27" fillId="0" borderId="0" xfId="39" applyFont="1" applyAlignment="1">
      <alignment horizontal="center" vertical="center"/>
    </xf>
    <xf numFmtId="187" fontId="28" fillId="14" borderId="44" xfId="42" applyNumberFormat="1" applyFont="1" applyFill="1" applyBorder="1" applyAlignment="1">
      <alignment horizontal="center" vertical="center" wrapText="1"/>
    </xf>
    <xf numFmtId="187" fontId="28" fillId="14" borderId="45" xfId="42" applyNumberFormat="1" applyFont="1" applyFill="1" applyBorder="1" applyAlignment="1">
      <alignment horizontal="center" vertical="center" wrapText="1"/>
    </xf>
    <xf numFmtId="187" fontId="28" fillId="14" borderId="46" xfId="42" applyNumberFormat="1" applyFont="1" applyFill="1" applyBorder="1" applyAlignment="1">
      <alignment horizontal="center" vertical="center" wrapText="1"/>
    </xf>
    <xf numFmtId="38" fontId="28" fillId="14" borderId="16" xfId="39" applyNumberFormat="1" applyFont="1" applyFill="1" applyBorder="1" applyAlignment="1">
      <alignment horizontal="center" vertical="center" wrapText="1"/>
    </xf>
    <xf numFmtId="180" fontId="16" fillId="13" borderId="16" xfId="39" applyFont="1" applyFill="1" applyBorder="1" applyAlignment="1">
      <alignment horizontal="right" vertical="center" wrapText="1"/>
    </xf>
    <xf numFmtId="180" fontId="28" fillId="0" borderId="16" xfId="39" applyFont="1" applyBorder="1" applyAlignment="1">
      <alignment horizontal="right" vertical="center" wrapText="1"/>
    </xf>
    <xf numFmtId="187" fontId="28" fillId="14" borderId="16" xfId="42" applyNumberFormat="1" applyFont="1" applyFill="1" applyBorder="1" applyAlignment="1">
      <alignment horizontal="center" vertical="center" wrapText="1"/>
    </xf>
    <xf numFmtId="180" fontId="45" fillId="0" borderId="20" xfId="39" applyFont="1" applyBorder="1" applyAlignment="1">
      <alignment horizontal="left" vertical="center" wrapText="1"/>
    </xf>
    <xf numFmtId="180" fontId="45" fillId="0" borderId="0" xfId="39" applyFont="1" applyAlignment="1">
      <alignment horizontal="left" vertical="center" wrapText="1"/>
    </xf>
    <xf numFmtId="180" fontId="14" fillId="13" borderId="26" xfId="39" applyFont="1" applyFill="1" applyBorder="1" applyAlignment="1">
      <alignment horizontal="right" vertical="center" wrapText="1"/>
    </xf>
    <xf numFmtId="180" fontId="14" fillId="13" borderId="25" xfId="39" applyFont="1" applyFill="1" applyBorder="1" applyAlignment="1">
      <alignment horizontal="right" vertical="center" wrapText="1"/>
    </xf>
    <xf numFmtId="180" fontId="46" fillId="0" borderId="28" xfId="39" applyFont="1" applyBorder="1" applyAlignment="1">
      <alignment horizontal="right" vertical="center" wrapText="1"/>
    </xf>
    <xf numFmtId="180" fontId="46" fillId="0" borderId="16" xfId="39" applyFont="1" applyBorder="1" applyAlignment="1">
      <alignment horizontal="right" vertical="center" wrapText="1"/>
    </xf>
    <xf numFmtId="180" fontId="48" fillId="12" borderId="42" xfId="39" applyFont="1" applyFill="1" applyBorder="1" applyAlignment="1">
      <alignment horizontal="center" vertical="center" wrapText="1"/>
    </xf>
    <xf numFmtId="180" fontId="48" fillId="0" borderId="41" xfId="39" applyFont="1" applyBorder="1"/>
    <xf numFmtId="180" fontId="45" fillId="12" borderId="21" xfId="39" applyFont="1" applyFill="1" applyBorder="1" applyAlignment="1">
      <alignment horizontal="center"/>
    </xf>
    <xf numFmtId="180" fontId="45" fillId="12" borderId="19" xfId="39" applyFont="1" applyFill="1" applyBorder="1" applyAlignment="1">
      <alignment horizontal="center"/>
    </xf>
    <xf numFmtId="180" fontId="45" fillId="12" borderId="17" xfId="39" applyFont="1" applyFill="1" applyBorder="1" applyAlignment="1">
      <alignment horizontal="center"/>
    </xf>
    <xf numFmtId="187" fontId="46" fillId="14" borderId="31" xfId="42" applyNumberFormat="1" applyFont="1" applyFill="1" applyBorder="1" applyAlignment="1">
      <alignment horizontal="center" vertical="center"/>
    </xf>
    <xf numFmtId="187" fontId="46" fillId="14" borderId="30" xfId="42" applyNumberFormat="1" applyFont="1" applyFill="1" applyBorder="1" applyAlignment="1">
      <alignment horizontal="center" vertical="center"/>
    </xf>
    <xf numFmtId="180" fontId="45" fillId="0" borderId="0" xfId="39" applyFont="1" applyAlignment="1">
      <alignment horizontal="center" vertical="center"/>
    </xf>
    <xf numFmtId="180" fontId="45" fillId="0" borderId="38" xfId="39" applyFont="1" applyBorder="1" applyAlignment="1">
      <alignment horizontal="center" vertical="center"/>
    </xf>
    <xf numFmtId="186" fontId="12" fillId="0" borderId="34" xfId="39" applyNumberFormat="1" applyFont="1" applyBorder="1" applyAlignment="1">
      <alignment horizontal="center" vertical="center"/>
    </xf>
    <xf numFmtId="186" fontId="12" fillId="0" borderId="32" xfId="39" applyNumberFormat="1" applyFont="1" applyBorder="1" applyAlignment="1">
      <alignment horizontal="center" vertical="center"/>
    </xf>
    <xf numFmtId="186" fontId="12" fillId="0" borderId="36" xfId="39" applyNumberFormat="1" applyFont="1" applyBorder="1" applyAlignment="1">
      <alignment horizontal="center" vertical="center"/>
    </xf>
    <xf numFmtId="186" fontId="12" fillId="0" borderId="43" xfId="39" applyNumberFormat="1" applyFont="1" applyBorder="1" applyAlignment="1">
      <alignment horizontal="center" vertical="center"/>
    </xf>
    <xf numFmtId="180" fontId="13" fillId="8" borderId="16" xfId="93" applyFont="1" applyFill="1" applyBorder="1" applyAlignment="1">
      <alignment horizontal="right" wrapText="1"/>
    </xf>
    <xf numFmtId="180" fontId="13" fillId="0" borderId="16" xfId="93" applyFont="1" applyBorder="1" applyAlignment="1">
      <alignment horizontal="left" vertical="center" wrapText="1"/>
    </xf>
    <xf numFmtId="180" fontId="55" fillId="18" borderId="45" xfId="79" applyFont="1" applyFill="1" applyBorder="1" applyAlignment="1">
      <alignment horizontal="center"/>
    </xf>
    <xf numFmtId="180" fontId="13" fillId="0" borderId="44" xfId="93" applyFont="1" applyBorder="1" applyAlignment="1">
      <alignment horizontal="center" wrapText="1"/>
    </xf>
    <xf numFmtId="180" fontId="13" fillId="0" borderId="45" xfId="93" applyFont="1" applyBorder="1" applyAlignment="1">
      <alignment horizontal="center" wrapText="1"/>
    </xf>
    <xf numFmtId="180" fontId="13" fillId="0" borderId="46" xfId="93" applyFont="1" applyBorder="1" applyAlignment="1">
      <alignment horizontal="center" wrapText="1"/>
    </xf>
    <xf numFmtId="180" fontId="48" fillId="12" borderId="23" xfId="79" applyFont="1" applyFill="1" applyBorder="1" applyAlignment="1">
      <alignment horizontal="center" vertical="center" wrapText="1"/>
    </xf>
    <xf numFmtId="180" fontId="48" fillId="12" borderId="22" xfId="79" applyFont="1" applyFill="1" applyBorder="1" applyAlignment="1">
      <alignment horizontal="center" vertical="center" wrapText="1"/>
    </xf>
    <xf numFmtId="180" fontId="48" fillId="12" borderId="47" xfId="79" applyFont="1" applyFill="1" applyBorder="1" applyAlignment="1">
      <alignment horizontal="center" vertical="center" wrapText="1"/>
    </xf>
    <xf numFmtId="180" fontId="12" fillId="12" borderId="48" xfId="79" applyFont="1" applyFill="1" applyBorder="1" applyAlignment="1">
      <alignment horizontal="center" vertical="center"/>
    </xf>
    <xf numFmtId="180" fontId="12" fillId="12" borderId="32" xfId="79" applyFont="1" applyFill="1" applyBorder="1" applyAlignment="1">
      <alignment horizontal="center" vertical="center"/>
    </xf>
    <xf numFmtId="180" fontId="12" fillId="12" borderId="43" xfId="79" applyFont="1" applyFill="1" applyBorder="1" applyAlignment="1">
      <alignment horizontal="center" vertical="center"/>
    </xf>
    <xf numFmtId="14" fontId="12" fillId="0" borderId="18" xfId="79" applyNumberFormat="1" applyFont="1" applyBorder="1" applyAlignment="1">
      <alignment horizontal="center" vertical="center"/>
    </xf>
    <xf numFmtId="14" fontId="12" fillId="0" borderId="51" xfId="79" applyNumberFormat="1" applyFont="1" applyBorder="1" applyAlignment="1">
      <alignment horizontal="center" vertical="center"/>
    </xf>
    <xf numFmtId="38" fontId="53" fillId="18" borderId="52" xfId="79" applyNumberFormat="1" applyFont="1" applyFill="1" applyBorder="1" applyAlignment="1">
      <alignment horizontal="center" vertical="center"/>
    </xf>
    <xf numFmtId="38" fontId="53" fillId="18" borderId="53" xfId="79" applyNumberFormat="1" applyFont="1" applyFill="1" applyBorder="1" applyAlignment="1">
      <alignment horizontal="center" vertical="center"/>
    </xf>
    <xf numFmtId="8" fontId="28" fillId="0" borderId="35" xfId="39" applyNumberFormat="1" applyFont="1" applyBorder="1" applyAlignment="1">
      <alignment horizontal="center" vertical="center" wrapText="1"/>
    </xf>
    <xf numFmtId="8" fontId="28" fillId="0" borderId="33" xfId="39" applyNumberFormat="1" applyFont="1" applyBorder="1" applyAlignment="1">
      <alignment horizontal="center" vertical="center" wrapText="1"/>
    </xf>
    <xf numFmtId="8" fontId="28" fillId="0" borderId="37" xfId="39" applyNumberFormat="1" applyFont="1" applyBorder="1" applyAlignment="1">
      <alignment horizontal="center" vertical="center" wrapText="1"/>
    </xf>
    <xf numFmtId="10" fontId="27" fillId="12" borderId="21" xfId="39" applyNumberFormat="1" applyFont="1" applyFill="1" applyBorder="1" applyAlignment="1">
      <alignment horizontal="center" vertical="center"/>
    </xf>
    <xf numFmtId="10" fontId="27" fillId="12" borderId="19" xfId="39" applyNumberFormat="1" applyFont="1" applyFill="1" applyBorder="1" applyAlignment="1">
      <alignment horizontal="center" vertical="center"/>
    </xf>
    <xf numFmtId="10" fontId="27" fillId="12" borderId="17" xfId="39" applyNumberFormat="1" applyFont="1" applyFill="1" applyBorder="1" applyAlignment="1">
      <alignment horizontal="center" vertical="center"/>
    </xf>
    <xf numFmtId="180" fontId="28" fillId="5" borderId="16" xfId="39" applyFont="1" applyFill="1" applyBorder="1" applyAlignment="1">
      <alignment horizontal="right" vertical="center" wrapText="1"/>
    </xf>
    <xf numFmtId="186" fontId="28" fillId="5" borderId="16" xfId="39" applyNumberFormat="1" applyFont="1" applyFill="1" applyBorder="1" applyAlignment="1">
      <alignment horizontal="right" vertical="center" wrapText="1"/>
    </xf>
    <xf numFmtId="180" fontId="12" fillId="4" borderId="0" xfId="80" applyFont="1" applyFill="1" applyBorder="1" applyAlignment="1">
      <alignment horizontal="left" vertical="center" wrapText="1"/>
    </xf>
    <xf numFmtId="180" fontId="20" fillId="4" borderId="0" xfId="80" applyNumberFormat="1" applyFont="1" applyFill="1" applyBorder="1" applyAlignment="1">
      <alignment vertical="center"/>
    </xf>
    <xf numFmtId="180" fontId="20" fillId="4" borderId="0" xfId="80" applyNumberFormat="1" applyFont="1" applyFill="1" applyBorder="1" applyAlignment="1">
      <alignment horizontal="left" vertical="center" wrapText="1"/>
    </xf>
  </cellXfs>
  <cellStyles count="97">
    <cellStyle name="Norm੎੎" xfId="1" xr:uid="{00000000-0005-0000-0000-000000000000}"/>
    <cellStyle name="Norm੎੎ 2" xfId="2" xr:uid="{00000000-0005-0000-0000-000001000000}"/>
    <cellStyle name="Norm੎੎ 2 2" xfId="3" xr:uid="{00000000-0005-0000-0000-000002000000}"/>
    <cellStyle name="Normal 2" xfId="94" xr:uid="{89F72FDA-48C3-4E66-891B-690F09581E6D}"/>
    <cellStyle name="Normal 3" xfId="79" xr:uid="{00000000-0005-0000-0000-000003000000}"/>
    <cellStyle name="Normal 3 2" xfId="78" xr:uid="{00000000-0005-0000-0000-000004000000}"/>
    <cellStyle name="Normal_ASCOM (2) 2 2" xfId="81" xr:uid="{00000000-0005-0000-0000-000005000000}"/>
    <cellStyle name="Standard_EF.Ang./Rg.Euro.xls3" xfId="4" xr:uid="{00000000-0005-0000-0000-000006000000}"/>
    <cellStyle name="百分比 2" xfId="20" xr:uid="{00000000-0005-0000-0000-000007000000}"/>
    <cellStyle name="百分比 2 2" xfId="96" xr:uid="{10FB0254-CB71-4384-9587-F3C760BB245C}"/>
    <cellStyle name="百分比 2 6" xfId="84" xr:uid="{00000000-0005-0000-0000-000008000000}"/>
    <cellStyle name="差_A Level 全新 800" xfId="5" xr:uid="{00000000-0005-0000-0000-000009000000}"/>
    <cellStyle name="差_D Level 全新200" xfId="6" xr:uid="{00000000-0005-0000-0000-00000A000000}"/>
    <cellStyle name="常规" xfId="0" builtinId="0"/>
    <cellStyle name="常规 2" xfId="7" xr:uid="{00000000-0005-0000-0000-00000C000000}"/>
    <cellStyle name="常规 2 2" xfId="93" xr:uid="{256BB28A-60C5-4A6A-B27A-451C0FEEE966}"/>
    <cellStyle name="常规 2 2 2" xfId="91" xr:uid="{46A09142-6594-4C18-8A9C-96AEE4F6C900}"/>
    <cellStyle name="常规 3" xfId="8" xr:uid="{00000000-0005-0000-0000-00000D000000}"/>
    <cellStyle name="常规 3 2" xfId="39" xr:uid="{00000000-0005-0000-0000-00000E000000}"/>
    <cellStyle name="常规 3 2 5" xfId="86" xr:uid="{A42D0FA9-D555-44E3-97E4-954544BC2996}"/>
    <cellStyle name="常规 4 6" xfId="77" xr:uid="{00000000-0005-0000-0000-00000F000000}"/>
    <cellStyle name="常规 4 6 2" xfId="92" xr:uid="{43BC3D98-C9E2-4DB2-8FBA-AAF6F7DEEA01}"/>
    <cellStyle name="常规 5" xfId="9" xr:uid="{00000000-0005-0000-0000-000010000000}"/>
    <cellStyle name="常规 5 2" xfId="10" xr:uid="{00000000-0005-0000-0000-000011000000}"/>
    <cellStyle name="常规 5 2 2" xfId="40" xr:uid="{00000000-0005-0000-0000-000012000000}"/>
    <cellStyle name="常规 5 5" xfId="85" xr:uid="{00000000-0005-0000-0000-000013000000}"/>
    <cellStyle name="常规 54" xfId="82" xr:uid="{00000000-0005-0000-0000-000014000000}"/>
    <cellStyle name="常规_Book2" xfId="95" xr:uid="{345EAFEB-A4A5-49AD-BB01-D9965B832546}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90" builtinId="8"/>
    <cellStyle name="逗号 2" xfId="11" xr:uid="{00000000-0005-0000-0000-00002F000000}"/>
    <cellStyle name="逗号 2 2" xfId="88" xr:uid="{EA6FEF6E-653E-4D41-AA02-A472D85AF8DF}"/>
    <cellStyle name="好_A Level 全新 800" xfId="12" xr:uid="{00000000-0005-0000-0000-000030000000}"/>
    <cellStyle name="好_D Level 全新200" xfId="13" xr:uid="{00000000-0005-0000-0000-000031000000}"/>
    <cellStyle name="货币 2" xfId="14" xr:uid="{00000000-0005-0000-0000-000032000000}"/>
    <cellStyle name="货币 3" xfId="15" xr:uid="{00000000-0005-0000-0000-000033000000}"/>
    <cellStyle name="货币 3 2" xfId="42" xr:uid="{00000000-0005-0000-0000-000034000000}"/>
    <cellStyle name="普通 2" xfId="16" xr:uid="{00000000-0005-0000-0000-000035000000}"/>
    <cellStyle name="普通 3" xfId="19" xr:uid="{00000000-0005-0000-0000-000036000000}"/>
    <cellStyle name="普通 5 2" xfId="83" xr:uid="{00000000-0005-0000-0000-000037000000}"/>
    <cellStyle name="普通 5 3" xfId="80" xr:uid="{00000000-0005-0000-0000-000038000000}"/>
    <cellStyle name="普通 5 5" xfId="87" xr:uid="{9C6E6BD6-69D7-42E1-8216-D84D3315E101}"/>
    <cellStyle name="千位分隔 2" xfId="17" xr:uid="{00000000-0005-0000-0000-000039000000}"/>
    <cellStyle name="千位分隔 2 2" xfId="18" xr:uid="{00000000-0005-0000-0000-00003A000000}"/>
    <cellStyle name="千位分隔 2 2 2" xfId="41" xr:uid="{00000000-0005-0000-0000-00003B000000}"/>
    <cellStyle name="千位分隔 3" xfId="89" xr:uid="{B009A8CF-5B32-4C27-99F5-063E09A3941F}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</cellStyles>
  <dxfs count="363"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  <dxf>
      <font>
        <b val="0"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9" Type="http://schemas.openxmlformats.org/officeDocument/2006/relationships/externalLink" Target="externalLinks/externalLink18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3.xml"/><Relationship Id="rId42" Type="http://schemas.openxmlformats.org/officeDocument/2006/relationships/externalLink" Target="externalLinks/externalLink21.xml"/><Relationship Id="rId47" Type="http://schemas.openxmlformats.org/officeDocument/2006/relationships/externalLink" Target="externalLinks/externalLink26.xml"/><Relationship Id="rId50" Type="http://schemas.openxmlformats.org/officeDocument/2006/relationships/externalLink" Target="externalLinks/externalLink29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8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37" Type="http://schemas.openxmlformats.org/officeDocument/2006/relationships/externalLink" Target="externalLinks/externalLink16.xml"/><Relationship Id="rId40" Type="http://schemas.openxmlformats.org/officeDocument/2006/relationships/externalLink" Target="externalLinks/externalLink19.xml"/><Relationship Id="rId45" Type="http://schemas.openxmlformats.org/officeDocument/2006/relationships/externalLink" Target="externalLinks/externalLink24.xml"/><Relationship Id="rId53" Type="http://schemas.openxmlformats.org/officeDocument/2006/relationships/externalLink" Target="externalLinks/externalLink32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externalLink" Target="externalLinks/externalLink14.xml"/><Relationship Id="rId43" Type="http://schemas.openxmlformats.org/officeDocument/2006/relationships/externalLink" Target="externalLinks/externalLink22.xml"/><Relationship Id="rId48" Type="http://schemas.openxmlformats.org/officeDocument/2006/relationships/externalLink" Target="externalLinks/externalLink27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externalLink" Target="externalLinks/externalLink12.xml"/><Relationship Id="rId38" Type="http://schemas.openxmlformats.org/officeDocument/2006/relationships/externalLink" Target="externalLinks/externalLink17.xml"/><Relationship Id="rId46" Type="http://schemas.openxmlformats.org/officeDocument/2006/relationships/externalLink" Target="externalLinks/externalLink25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20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externalLink" Target="externalLinks/externalLink15.xml"/><Relationship Id="rId49" Type="http://schemas.openxmlformats.org/officeDocument/2006/relationships/externalLink" Target="externalLinks/externalLink28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0.xml"/><Relationship Id="rId44" Type="http://schemas.openxmlformats.org/officeDocument/2006/relationships/externalLink" Target="externalLinks/externalLink23.xml"/><Relationship Id="rId52" Type="http://schemas.openxmlformats.org/officeDocument/2006/relationships/externalLink" Target="externalLinks/externalLink3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177800</xdr:colOff>
      <xdr:row>0</xdr:row>
      <xdr:rowOff>190500</xdr:rowOff>
    </xdr:from>
    <xdr:ext cx="939800" cy="966107"/>
    <xdr:pic>
      <xdr:nvPicPr>
        <xdr:cNvPr id="2" name="Picture 2">
          <a:extLst>
            <a:ext uri="{FF2B5EF4-FFF2-40B4-BE49-F238E27FC236}">
              <a16:creationId xmlns:a16="http://schemas.microsoft.com/office/drawing/2014/main" id="{731F014B-148B-4A88-BFC5-FE2D7D6E942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175" y="180975"/>
          <a:ext cx="939800" cy="9661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398233</xdr:colOff>
      <xdr:row>0</xdr:row>
      <xdr:rowOff>403679</xdr:rowOff>
    </xdr:from>
    <xdr:ext cx="939800" cy="970644"/>
    <xdr:pic>
      <xdr:nvPicPr>
        <xdr:cNvPr id="2" name="Picture 2">
          <a:extLst>
            <a:ext uri="{FF2B5EF4-FFF2-40B4-BE49-F238E27FC236}">
              <a16:creationId xmlns:a16="http://schemas.microsoft.com/office/drawing/2014/main" id="{3CAC00C9-D00D-4EB7-89D2-5E2ED4C9DC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04658" y="403679"/>
          <a:ext cx="939800" cy="970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398233</xdr:colOff>
      <xdr:row>0</xdr:row>
      <xdr:rowOff>403679</xdr:rowOff>
    </xdr:from>
    <xdr:ext cx="939800" cy="970644"/>
    <xdr:pic>
      <xdr:nvPicPr>
        <xdr:cNvPr id="2" name="Picture 2">
          <a:extLst>
            <a:ext uri="{FF2B5EF4-FFF2-40B4-BE49-F238E27FC236}">
              <a16:creationId xmlns:a16="http://schemas.microsoft.com/office/drawing/2014/main" id="{2605BDAA-5BFB-483F-B066-89117D5C27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0158" y="403679"/>
          <a:ext cx="939800" cy="970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182282</xdr:colOff>
      <xdr:row>0</xdr:row>
      <xdr:rowOff>392206</xdr:rowOff>
    </xdr:from>
    <xdr:ext cx="799041" cy="788894"/>
    <xdr:pic>
      <xdr:nvPicPr>
        <xdr:cNvPr id="2" name="Picture 2">
          <a:extLst>
            <a:ext uri="{FF2B5EF4-FFF2-40B4-BE49-F238E27FC236}">
              <a16:creationId xmlns:a16="http://schemas.microsoft.com/office/drawing/2014/main" id="{78BB0612-5B18-4ECC-9901-293D27FD19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9882" y="201706"/>
          <a:ext cx="799041" cy="788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381001</xdr:colOff>
      <xdr:row>0</xdr:row>
      <xdr:rowOff>449034</xdr:rowOff>
    </xdr:from>
    <xdr:ext cx="799041" cy="788894"/>
    <xdr:pic>
      <xdr:nvPicPr>
        <xdr:cNvPr id="2" name="Picture 2">
          <a:extLst>
            <a:ext uri="{FF2B5EF4-FFF2-40B4-BE49-F238E27FC236}">
              <a16:creationId xmlns:a16="http://schemas.microsoft.com/office/drawing/2014/main" id="{87AB3976-7395-4126-86B6-04AFE20EC2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6" y="449034"/>
          <a:ext cx="799041" cy="788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139700</xdr:colOff>
      <xdr:row>0</xdr:row>
      <xdr:rowOff>444500</xdr:rowOff>
    </xdr:from>
    <xdr:ext cx="939800" cy="970644"/>
    <xdr:pic>
      <xdr:nvPicPr>
        <xdr:cNvPr id="2" name="Picture 2">
          <a:extLst>
            <a:ext uri="{FF2B5EF4-FFF2-40B4-BE49-F238E27FC236}">
              <a16:creationId xmlns:a16="http://schemas.microsoft.com/office/drawing/2014/main" id="{7AE930BF-13D3-4580-B69F-C95DD52FAF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4100" y="200660"/>
          <a:ext cx="939800" cy="9706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%E5%BA%94%E6%94%B6%E5%BA%94%E4%BB%98USH%E5%AF%B9%E8%B4%A6%EF%BC%882010.09.08%EF%BC%8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1011005GTO%E4%B9%89%E4%B9%8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1011004GTO%E9%83%91%E5%B7%9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S1011003GTO%E6%B8%A9%E5%B7%9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liyanxin/Desktop/&#32473;&#37319;&#36141;/S1011001GH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liyanxin/Desktop/&#32473;&#37319;&#36141;/S1011026GHO_GHO_Kunming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doitnow/Desktop/UBJPCFINSERVER/Finance%20in%20Public/Wendy_Cash%20flow%20forecast/2015&#24180;/201512%20FC/Finance%20in%20Public/Documents%20and%20Settings/Wendy/Desktop/cost&amp;sales%201-12_Dec.2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S1011017NOK-%E8%AF%BA%E9%9B%85%E5%85%8B%E5%8D%97%E4%BA%AC11%E6%9C%8872m2-finnal12.2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S1011009POR-%E4%BF%9D%E6%97%B6%E6%8D%B7%E6%BE%B3%E9%97%A8-finnal12.2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%E5%86%B3%E7%AE%97%E6%88%90%E6%9C%AC-%E4%B8%96%E5%8D%9A%E5%9B%AD%E5%8F%B0%E6%B9%BE%E9%A6%8610%E6%9C%88%E8%B0%88%E4%BB%B7-finnalupdate122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microsoft.com/office/2006/relationships/xlExternalLinkPath/xlPathMissing" Target="%E5%86%B3%E7%AE%97%E6%88%90%E6%9C%AC-%E9%80%9A%E7%94%A8%E6%B7%B1%E5%9C%B3-finnal12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%20Nov,201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%E5%86%B3%E7%AE%97%E6%88%90%E6%9C%AC-%E9%83%91%E5%B7%9E%E6%97%A5%E4%BA%A7%E9%83%91%E5%B7%9E%E7%AB%99-finnal12.2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%E5%86%B3%E7%AE%97%E6%88%90%E6%9C%AC-%E4%B8%96%E5%8D%9A%E5%B9%BF%E5%B7%9E%E9%A6%86-finnal12.2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doitnow/Desktop/UBJPCFINSERVER/Finance%20in%20Public/Wendy_Cash%20flow%20forecast/2015&#24180;/201512%20FC/Finance%20in%20Public/Documents%20and%20Settings/Wendy/Desktop/Welfare%20payabl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%E6%89%80%E5%BE%97%E9%A2%9D%E8%B0%83%E6%95%B4%E8%A1%A8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liyanxin/Desktop/&#32473;&#37319;&#36141;/T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S1012006GTO_G.Toyota%20Nanning%20Show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%E5%86%B3%E7%AE%97%E6%88%90%E6%9C%AC-%E9%80%9A%E7%94%A8%E9%95%BF%E6%B2%99%E8%B0%88%E4%BB%B7-finnal12.2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S1012012ZIM-%E5%8E%A6%E9%97%A8%E7%89%99%E5%8C%BB%E5%B1%95-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S1012014NIS-%E9%83%91%E5%B7%9E%E6%97%A5%E4%BA%A7%EF%BC%88%E5%B9%BF%E5%B7%9E%EF%BC%8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nciliation%20between%20UBJ%20and%20UIN%20as%20of%20Feb2011%20To%20UIN-2011-6-28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%20July,201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doitnow/Desktop/C/Users/doitnow/Desktop/E/Arbeit/&#20020;&#26102;&#25335;&#36125;/&#20445;&#26102;&#25463;/02&#39033;&#30446;&#31649;&#29702;/2.3&#25104;&#26412;&#20998;&#35299;/615053%20FP%20Roadshow_%20Cost%20Break%20Down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Other%20%20receivable%20as%20of%202011-7-3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%20Jan,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%20May,%20201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%20Sep,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:/Users/doitnow/Desktop/C:/Users/patrick/Desktop/20170310_1700_uniplan_Volvo%20SHAS_ToDo%20and%20Prodution%20List_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B_1003002_Cost%20for%20ITB-%E5%B1%95%E5%90%8E-1002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S1011011GTO%E6%B8%A9%E5%B2%A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S1011006GTO%E6%98%86%E6%98%8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应付USH09年8月至10年6月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Prn20101222142950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Prn20101222143456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Prn20101222144314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Prn20101222144922"/>
      <sheetName val="1"/>
    </sheetNames>
    <sheetDataSet>
      <sheetData sheetId="0" refreshError="1">
        <row r="1">
          <cell r="A1" t="str">
            <v>月</v>
          </cell>
          <cell r="B1" t="str">
            <v>日</v>
          </cell>
          <cell r="C1" t="str">
            <v>凭证号数</v>
          </cell>
          <cell r="D1" t="str">
            <v>科目编码</v>
          </cell>
          <cell r="E1" t="str">
            <v>科目名称</v>
          </cell>
          <cell r="F1" t="str">
            <v>摘要</v>
          </cell>
          <cell r="G1" t="str">
            <v>借方</v>
          </cell>
          <cell r="H1" t="str">
            <v>贷方</v>
          </cell>
        </row>
        <row r="2">
          <cell r="A2" t="str">
            <v>12</v>
          </cell>
          <cell r="B2" t="str">
            <v>14</v>
          </cell>
          <cell r="C2" t="str">
            <v>应收-0023</v>
          </cell>
          <cell r="D2" t="str">
            <v>6001003</v>
          </cell>
          <cell r="E2" t="str">
            <v>主营业务收入-活动，巡展及其他</v>
          </cell>
          <cell r="F2" t="str">
            <v>*S1011001GHO-确认收入</v>
          </cell>
          <cell r="G2">
            <v>0</v>
          </cell>
          <cell r="H2">
            <v>849935.8</v>
          </cell>
        </row>
        <row r="3">
          <cell r="A3" t="str">
            <v>11</v>
          </cell>
          <cell r="B3" t="str">
            <v>30</v>
          </cell>
          <cell r="C3" t="str">
            <v>A转帐-0212</v>
          </cell>
          <cell r="D3" t="str">
            <v>6401001</v>
          </cell>
          <cell r="E3" t="str">
            <v>主营业务成本-工厂制作</v>
          </cell>
          <cell r="F3" t="str">
            <v>11月份仓库用品摊销</v>
          </cell>
          <cell r="G3">
            <v>31.87</v>
          </cell>
          <cell r="H3">
            <v>0</v>
          </cell>
        </row>
        <row r="4">
          <cell r="A4" t="str">
            <v>12</v>
          </cell>
          <cell r="B4" t="str">
            <v>16</v>
          </cell>
          <cell r="C4" t="str">
            <v>应付-0051</v>
          </cell>
          <cell r="D4" t="str">
            <v>6401004</v>
          </cell>
          <cell r="E4" t="str">
            <v>主营业务成本-承包商费用-木工(Supplier)</v>
          </cell>
          <cell r="F4" t="str">
            <v>*S1011001GHO-PO7572上海振浩木工制作</v>
          </cell>
          <cell r="G4">
            <v>20000</v>
          </cell>
          <cell r="H4">
            <v>0</v>
          </cell>
        </row>
        <row r="5">
          <cell r="A5" t="str">
            <v>12</v>
          </cell>
          <cell r="B5" t="str">
            <v>16</v>
          </cell>
          <cell r="C5" t="str">
            <v>应付-0053</v>
          </cell>
          <cell r="D5" t="str">
            <v>6401004</v>
          </cell>
          <cell r="E5" t="str">
            <v>主营业务成本-承包商费用-木工(Supplier)</v>
          </cell>
          <cell r="F5" t="str">
            <v>*S1011001GHO-PO7574上海振浩木工制作</v>
          </cell>
          <cell r="G5">
            <v>180000</v>
          </cell>
          <cell r="H5">
            <v>0</v>
          </cell>
        </row>
        <row r="6">
          <cell r="A6" t="str">
            <v>12</v>
          </cell>
          <cell r="B6" t="str">
            <v>16</v>
          </cell>
          <cell r="C6" t="str">
            <v>应付-0049</v>
          </cell>
          <cell r="D6" t="str">
            <v>6401006</v>
          </cell>
          <cell r="E6" t="str">
            <v>主营业务成本-承包商费用-美工</v>
          </cell>
          <cell r="F6" t="str">
            <v>*S1011001GHO-PO6389上海顶幅数码美工制作</v>
          </cell>
          <cell r="G6">
            <v>894</v>
          </cell>
          <cell r="H6">
            <v>0</v>
          </cell>
        </row>
        <row r="7">
          <cell r="A7" t="str">
            <v>12</v>
          </cell>
          <cell r="B7" t="str">
            <v>28</v>
          </cell>
          <cell r="C7" t="str">
            <v>应付-0222</v>
          </cell>
          <cell r="D7" t="str">
            <v>6401006</v>
          </cell>
          <cell r="E7" t="str">
            <v>主营业务成本-承包商费用-美工</v>
          </cell>
          <cell r="F7" t="str">
            <v>*S1011001GHO-PO7550上海拓和美工制作</v>
          </cell>
          <cell r="G7">
            <v>4800</v>
          </cell>
          <cell r="H7">
            <v>0</v>
          </cell>
        </row>
        <row r="8">
          <cell r="A8" t="str">
            <v>12</v>
          </cell>
          <cell r="B8" t="str">
            <v>16</v>
          </cell>
          <cell r="C8" t="str">
            <v>应付-0052</v>
          </cell>
          <cell r="D8" t="str">
            <v>6401007</v>
          </cell>
          <cell r="E8" t="str">
            <v>主营业务成本-承包商费用-电工</v>
          </cell>
          <cell r="F8" t="str">
            <v>*S1011001GHO-PO7573上海科飞电工制作</v>
          </cell>
          <cell r="G8">
            <v>18000</v>
          </cell>
          <cell r="H8">
            <v>0</v>
          </cell>
        </row>
        <row r="9">
          <cell r="A9" t="str">
            <v>12</v>
          </cell>
          <cell r="B9" t="str">
            <v>16</v>
          </cell>
          <cell r="C9" t="str">
            <v>应付-0030</v>
          </cell>
          <cell r="D9" t="str">
            <v>6401008</v>
          </cell>
          <cell r="E9" t="str">
            <v>主营业务成本-承包商费用-AV租赁</v>
          </cell>
          <cell r="F9" t="str">
            <v>*S1011001GHO-PO7570广州AVP AV 租赁</v>
          </cell>
          <cell r="G9">
            <v>170000</v>
          </cell>
          <cell r="H9">
            <v>0</v>
          </cell>
        </row>
        <row r="10">
          <cell r="A10" t="str">
            <v>12</v>
          </cell>
          <cell r="B10" t="str">
            <v>16</v>
          </cell>
          <cell r="C10" t="str">
            <v>应付-0050</v>
          </cell>
          <cell r="D10" t="str">
            <v>6401009</v>
          </cell>
          <cell r="E10" t="str">
            <v>主营业务成本-承包商费用-运输费</v>
          </cell>
          <cell r="F10" t="str">
            <v>*S1011001GHO-PO7571上海广嬴物流上海-郑州-上海运输费</v>
          </cell>
          <cell r="G10">
            <v>112500</v>
          </cell>
          <cell r="H10">
            <v>0</v>
          </cell>
        </row>
        <row r="11">
          <cell r="A11" t="str">
            <v>11</v>
          </cell>
          <cell r="B11" t="str">
            <v>30</v>
          </cell>
          <cell r="C11" t="str">
            <v>银付-0182</v>
          </cell>
          <cell r="D11" t="str">
            <v>6401012</v>
          </cell>
          <cell r="E11" t="str">
            <v>主营业务成本-承包商费用-娱乐节目</v>
          </cell>
          <cell r="F11" t="str">
            <v>S1011001GHO-Vincent 招待费/餐费 with Xijie</v>
          </cell>
          <cell r="G11">
            <v>662</v>
          </cell>
          <cell r="H11">
            <v>0</v>
          </cell>
        </row>
        <row r="12">
          <cell r="A12" t="str">
            <v>12</v>
          </cell>
          <cell r="B12" t="str">
            <v>17</v>
          </cell>
          <cell r="C12" t="str">
            <v>银付-0038</v>
          </cell>
          <cell r="D12" t="str">
            <v>6401012</v>
          </cell>
          <cell r="E12" t="str">
            <v>主营业务成本-承包商费用-娱乐节目</v>
          </cell>
          <cell r="F12" t="str">
            <v>*S1011001GHO-Isaac 购礼品 gift for clients</v>
          </cell>
          <cell r="G12">
            <v>12866</v>
          </cell>
          <cell r="H12">
            <v>0</v>
          </cell>
        </row>
        <row r="13">
          <cell r="A13" t="str">
            <v>12</v>
          </cell>
          <cell r="B13" t="str">
            <v>30</v>
          </cell>
          <cell r="C13" t="str">
            <v>A转帐-0110</v>
          </cell>
          <cell r="D13" t="str">
            <v>6401012</v>
          </cell>
          <cell r="E13" t="str">
            <v>主营业务成本-承包商费用-娱乐节目</v>
          </cell>
          <cell r="F13" t="str">
            <v>*S1011001GHO-Simon 招待费</v>
          </cell>
          <cell r="G13">
            <v>725</v>
          </cell>
          <cell r="H13">
            <v>0</v>
          </cell>
        </row>
        <row r="14">
          <cell r="A14" t="str">
            <v>11</v>
          </cell>
          <cell r="B14" t="str">
            <v>29</v>
          </cell>
          <cell r="C14" t="str">
            <v>A转帐-0200</v>
          </cell>
          <cell r="D14" t="str">
            <v>6401015</v>
          </cell>
          <cell r="E14" t="str">
            <v>主营业务成本-承包商费用-劳务</v>
          </cell>
          <cell r="F14" t="str">
            <v>11月仓库人工费</v>
          </cell>
          <cell r="G14">
            <v>2214.14</v>
          </cell>
          <cell r="H14">
            <v>0</v>
          </cell>
        </row>
        <row r="15">
          <cell r="A15" t="str">
            <v>11</v>
          </cell>
          <cell r="B15" t="str">
            <v>17</v>
          </cell>
          <cell r="C15" t="str">
            <v>银付-0073</v>
          </cell>
          <cell r="D15" t="str">
            <v>6401016</v>
          </cell>
          <cell r="E15" t="str">
            <v>主营业务成本-承包商费用-其他材料购买</v>
          </cell>
          <cell r="F15" t="str">
            <v>S1011001GHO-购咖啡豆 coffee bean 上海开展贸易</v>
          </cell>
          <cell r="G15">
            <v>325</v>
          </cell>
          <cell r="H15">
            <v>0</v>
          </cell>
        </row>
        <row r="16">
          <cell r="A16" t="str">
            <v>11</v>
          </cell>
          <cell r="B16" t="str">
            <v>30</v>
          </cell>
          <cell r="C16" t="str">
            <v>A转帐-0209</v>
          </cell>
          <cell r="D16" t="str">
            <v>6401016</v>
          </cell>
          <cell r="E16" t="str">
            <v>主营业务成本-承包商费用-其他材料购买</v>
          </cell>
          <cell r="F16" t="str">
            <v>11月份工衣摊销</v>
          </cell>
          <cell r="G16">
            <v>80</v>
          </cell>
          <cell r="H16">
            <v>0</v>
          </cell>
        </row>
        <row r="17">
          <cell r="A17" t="str">
            <v>12</v>
          </cell>
          <cell r="B17" t="str">
            <v>23</v>
          </cell>
          <cell r="C17" t="str">
            <v>A转帐-0058</v>
          </cell>
          <cell r="D17" t="str">
            <v>6401016</v>
          </cell>
          <cell r="E17" t="str">
            <v>主营业务成本-承包商费用-其他材料购买</v>
          </cell>
          <cell r="F17" t="str">
            <v>*S1011001GHO-Candy Chen 购材料</v>
          </cell>
          <cell r="G17">
            <v>23.9</v>
          </cell>
          <cell r="H17">
            <v>0</v>
          </cell>
        </row>
        <row r="18">
          <cell r="A18" t="str">
            <v>12</v>
          </cell>
          <cell r="B18" t="str">
            <v>30</v>
          </cell>
          <cell r="C18" t="str">
            <v>A转帐-0110</v>
          </cell>
          <cell r="D18" t="str">
            <v>6401016</v>
          </cell>
          <cell r="E18" t="str">
            <v>主营业务成本-承包商费用-其他材料购买</v>
          </cell>
          <cell r="F18" t="str">
            <v>*S1011001GHO-Simon 购充电起子</v>
          </cell>
          <cell r="G18">
            <v>298</v>
          </cell>
          <cell r="H18">
            <v>0</v>
          </cell>
        </row>
        <row r="19">
          <cell r="A19" t="str">
            <v>12</v>
          </cell>
          <cell r="B19" t="str">
            <v>30</v>
          </cell>
          <cell r="C19" t="str">
            <v>A转帐-0110</v>
          </cell>
          <cell r="D19" t="str">
            <v>6401016</v>
          </cell>
          <cell r="E19" t="str">
            <v>主营业务成本-承包商费用-其他材料购买</v>
          </cell>
          <cell r="F19" t="str">
            <v>*S1011001GHO-Simon  购锁具，电池</v>
          </cell>
          <cell r="G19">
            <v>101.9</v>
          </cell>
          <cell r="H19">
            <v>0</v>
          </cell>
        </row>
        <row r="20">
          <cell r="A20" t="str">
            <v>12</v>
          </cell>
          <cell r="B20" t="str">
            <v>30</v>
          </cell>
          <cell r="C20" t="str">
            <v>A转帐-0110</v>
          </cell>
          <cell r="D20" t="str">
            <v>6401017</v>
          </cell>
          <cell r="E20" t="str">
            <v>主营业务成本-承包商费用-电脑租赁</v>
          </cell>
          <cell r="F20" t="str">
            <v>*S1011001GHO-Simon 笔记本保养费</v>
          </cell>
          <cell r="G20">
            <v>150</v>
          </cell>
          <cell r="H20">
            <v>0</v>
          </cell>
        </row>
        <row r="21">
          <cell r="A21" t="str">
            <v>12</v>
          </cell>
          <cell r="B21" t="str">
            <v>30</v>
          </cell>
          <cell r="C21" t="str">
            <v>A转帐-0110</v>
          </cell>
          <cell r="D21" t="str">
            <v>6401019</v>
          </cell>
          <cell r="E21" t="str">
            <v>主营业务成本-承包商费用-展台清洁</v>
          </cell>
          <cell r="F21" t="str">
            <v>合计</v>
          </cell>
          <cell r="G21">
            <v>521859.01</v>
          </cell>
          <cell r="H21">
            <v>849935.8</v>
          </cell>
        </row>
      </sheetData>
      <sheetData sheetId="1">
        <row r="1">
          <cell r="A1" t="str">
            <v>月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Prn20101222151226"/>
      <sheetName val="1"/>
    </sheetNames>
    <sheetDataSet>
      <sheetData sheetId="0" refreshError="1">
        <row r="1">
          <cell r="A1" t="str">
            <v>月</v>
          </cell>
          <cell r="B1" t="str">
            <v>日</v>
          </cell>
          <cell r="C1" t="str">
            <v>凭证号数</v>
          </cell>
          <cell r="D1" t="str">
            <v>科目编码</v>
          </cell>
          <cell r="E1" t="str">
            <v>科目名称</v>
          </cell>
          <cell r="F1" t="str">
            <v>摘要</v>
          </cell>
          <cell r="G1" t="str">
            <v>借方</v>
          </cell>
        </row>
        <row r="2">
          <cell r="A2" t="str">
            <v>12</v>
          </cell>
          <cell r="B2" t="str">
            <v>15</v>
          </cell>
          <cell r="C2" t="str">
            <v>应收-0026</v>
          </cell>
          <cell r="D2" t="str">
            <v>6001003</v>
          </cell>
          <cell r="E2" t="str">
            <v>主营业务收入-活动，巡展及其他</v>
          </cell>
          <cell r="F2" t="str">
            <v>*S1011026GHO-确认收入</v>
          </cell>
          <cell r="G2">
            <v>0</v>
          </cell>
        </row>
        <row r="3">
          <cell r="A3" t="str">
            <v>11</v>
          </cell>
          <cell r="B3" t="str">
            <v>19</v>
          </cell>
          <cell r="C3" t="str">
            <v>应付-0139</v>
          </cell>
          <cell r="D3" t="str">
            <v>6401001</v>
          </cell>
          <cell r="E3" t="str">
            <v>主营业务成本-工厂制作</v>
          </cell>
          <cell r="F3" t="str">
            <v>S1011026GHO-PO8513深圳德宝油漆稀释剂</v>
          </cell>
          <cell r="G3">
            <v>1290</v>
          </cell>
        </row>
        <row r="4">
          <cell r="A4" t="str">
            <v>11</v>
          </cell>
          <cell r="B4" t="str">
            <v>23</v>
          </cell>
          <cell r="C4" t="str">
            <v>应付-0181</v>
          </cell>
          <cell r="D4" t="str">
            <v>6401001</v>
          </cell>
          <cell r="E4" t="str">
            <v>主营业务成本-工厂制作</v>
          </cell>
          <cell r="F4" t="str">
            <v>S1011026GHO-PO8515浙江劳武波音软片</v>
          </cell>
          <cell r="G4">
            <v>520</v>
          </cell>
        </row>
        <row r="5">
          <cell r="A5" t="str">
            <v>11</v>
          </cell>
          <cell r="B5" t="str">
            <v>30</v>
          </cell>
          <cell r="C5" t="str">
            <v>A转帐-0212</v>
          </cell>
          <cell r="D5" t="str">
            <v>6401001</v>
          </cell>
          <cell r="E5" t="str">
            <v>主营业务成本-工厂制作</v>
          </cell>
          <cell r="F5" t="str">
            <v>11月份仓库用品摊销</v>
          </cell>
          <cell r="G5">
            <v>70.69</v>
          </cell>
        </row>
        <row r="6">
          <cell r="A6" t="str">
            <v>12</v>
          </cell>
          <cell r="B6" t="str">
            <v>16</v>
          </cell>
          <cell r="C6" t="str">
            <v>应付-0054</v>
          </cell>
          <cell r="D6" t="str">
            <v>6401004</v>
          </cell>
          <cell r="E6" t="str">
            <v>主营业务成本-承包商费用-木工(Supplier)</v>
          </cell>
          <cell r="F6" t="str">
            <v>*S1011026GHO-PO7584广州宝雅木工制作</v>
          </cell>
          <cell r="G6">
            <v>210000</v>
          </cell>
        </row>
        <row r="7">
          <cell r="A7" t="str">
            <v>12</v>
          </cell>
          <cell r="B7" t="str">
            <v>16</v>
          </cell>
          <cell r="C7" t="str">
            <v>应付-0078</v>
          </cell>
          <cell r="D7" t="str">
            <v>6401006</v>
          </cell>
          <cell r="E7" t="str">
            <v>主营业务成本-承包商费用-美工</v>
          </cell>
          <cell r="F7" t="str">
            <v>*S1011026GHO-PO7589上海顶幅数码美工制作</v>
          </cell>
          <cell r="G7">
            <v>245</v>
          </cell>
        </row>
        <row r="8">
          <cell r="A8" t="str">
            <v>12</v>
          </cell>
          <cell r="B8" t="str">
            <v>16</v>
          </cell>
          <cell r="C8" t="str">
            <v>应付-0079</v>
          </cell>
          <cell r="D8" t="str">
            <v>6401008</v>
          </cell>
          <cell r="E8" t="str">
            <v>主营业务成本-承包商费用-AV租赁</v>
          </cell>
          <cell r="F8" t="str">
            <v>*S1011026GHO-PO7588上海正浩企业形象AV 租赁</v>
          </cell>
          <cell r="G8">
            <v>22000</v>
          </cell>
        </row>
        <row r="9">
          <cell r="A9" t="str">
            <v>12</v>
          </cell>
          <cell r="B9" t="str">
            <v>17</v>
          </cell>
          <cell r="C9" t="str">
            <v>银付-0038</v>
          </cell>
          <cell r="D9" t="str">
            <v>6401012</v>
          </cell>
          <cell r="E9" t="str">
            <v>主营业务成本-承包商费用-娱乐节目</v>
          </cell>
          <cell r="F9" t="str">
            <v>*S1011026GHO-Isaac 购礼品 gift for clients</v>
          </cell>
          <cell r="G9">
            <v>12868</v>
          </cell>
        </row>
        <row r="10">
          <cell r="A10" t="str">
            <v>11</v>
          </cell>
          <cell r="B10" t="str">
            <v>29</v>
          </cell>
          <cell r="C10" t="str">
            <v>A转帐-0200</v>
          </cell>
          <cell r="D10" t="str">
            <v>6401015</v>
          </cell>
          <cell r="E10" t="str">
            <v>主营业务成本-承包商费用-劳务</v>
          </cell>
          <cell r="F10" t="str">
            <v>11月仓库人工费</v>
          </cell>
          <cell r="G10">
            <v>1182.43</v>
          </cell>
        </row>
        <row r="11">
          <cell r="A11" t="str">
            <v>12</v>
          </cell>
          <cell r="B11" t="str">
            <v>23</v>
          </cell>
          <cell r="C11" t="str">
            <v>A转帐-0057</v>
          </cell>
          <cell r="D11" t="str">
            <v>6401016</v>
          </cell>
          <cell r="E11" t="str">
            <v>主营业务成本-承包商费用-其他材料购买</v>
          </cell>
          <cell r="F11" t="str">
            <v>*S1011026GHO-Candy Chen 播放器</v>
          </cell>
          <cell r="G11">
            <v>370</v>
          </cell>
        </row>
        <row r="12">
          <cell r="A12" t="str">
            <v>12</v>
          </cell>
          <cell r="B12" t="str">
            <v>23</v>
          </cell>
          <cell r="C12" t="str">
            <v>A转帐-0057</v>
          </cell>
          <cell r="D12" t="str">
            <v>6401016</v>
          </cell>
          <cell r="E12" t="str">
            <v>主营业务成本-承包商费用-其他材料购买</v>
          </cell>
          <cell r="F12" t="str">
            <v>*S1011026GHO-Candy Chen 购杂物</v>
          </cell>
          <cell r="G12">
            <v>41.1</v>
          </cell>
        </row>
        <row r="13">
          <cell r="A13" t="str">
            <v>12</v>
          </cell>
          <cell r="B13" t="str">
            <v>27</v>
          </cell>
          <cell r="C13" t="str">
            <v>银付-0091</v>
          </cell>
          <cell r="D13" t="str">
            <v>6401098</v>
          </cell>
          <cell r="E13" t="str">
            <v>主营业务成本-承包商费用-其他</v>
          </cell>
          <cell r="F13" t="str">
            <v>*S1011026GHO-第三者责任险 中国大地保险</v>
          </cell>
          <cell r="G13">
            <v>104</v>
          </cell>
        </row>
        <row r="14">
          <cell r="A14" t="str">
            <v>12</v>
          </cell>
          <cell r="B14" t="str">
            <v>23</v>
          </cell>
          <cell r="C14" t="str">
            <v>A转帐-0057</v>
          </cell>
          <cell r="D14" t="str">
            <v>6401112</v>
          </cell>
          <cell r="E14" t="str">
            <v>主营业务成本-展馆费用-植物租赁费</v>
          </cell>
          <cell r="F14" t="str">
            <v>合计</v>
          </cell>
          <cell r="G14">
            <v>254608.12</v>
          </cell>
        </row>
      </sheetData>
      <sheetData sheetId="1">
        <row r="1">
          <cell r="A1" t="str">
            <v>月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s"/>
      <sheetName val="WIP"/>
      <sheetName val="cost&amp;sales"/>
    </sheetNames>
    <sheetDataSet>
      <sheetData sheetId="0" refreshError="1">
        <row r="1">
          <cell r="A1" t="str">
            <v>编码</v>
          </cell>
          <cell r="B1" t="str">
            <v>项目名称</v>
          </cell>
          <cell r="C1" t="str">
            <v>Sales</v>
          </cell>
        </row>
        <row r="2">
          <cell r="A2" t="str">
            <v>G0911003SDG</v>
          </cell>
          <cell r="B2" t="str">
            <v>M2M 机器市场大型研讨会暨合作伙伴招募会</v>
          </cell>
          <cell r="C2">
            <v>126162.59</v>
          </cell>
        </row>
        <row r="3">
          <cell r="A3" t="str">
            <v>G1002001TCL</v>
          </cell>
          <cell r="B3" t="str">
            <v>TCL Showcases</v>
          </cell>
          <cell r="C3">
            <v>12340.43</v>
          </cell>
        </row>
        <row r="4">
          <cell r="A4" t="str">
            <v>G1003001SYB</v>
          </cell>
          <cell r="B4" t="str">
            <v>广州第二十五届家具博览会</v>
          </cell>
          <cell r="C4">
            <v>256653.31</v>
          </cell>
        </row>
        <row r="5">
          <cell r="A5" t="str">
            <v>G1006001RUD</v>
          </cell>
          <cell r="B5" t="str">
            <v>International Eduction Top Forum_ Ruder Finn</v>
          </cell>
          <cell r="C5">
            <v>89966.81</v>
          </cell>
        </row>
        <row r="6">
          <cell r="A6" t="str">
            <v>G1006002ZTE</v>
          </cell>
          <cell r="B6" t="str">
            <v>2010 Dongguan Telecom and Mobile Expo</v>
          </cell>
          <cell r="C6">
            <v>212553</v>
          </cell>
        </row>
        <row r="7">
          <cell r="A7" t="str">
            <v>G1008001DAL</v>
          </cell>
          <cell r="B7" t="str">
            <v>China Knitting 2010- Dalang Woolen</v>
          </cell>
          <cell r="C7">
            <v>150000</v>
          </cell>
        </row>
        <row r="8">
          <cell r="A8" t="str">
            <v>G1008002ZTE</v>
          </cell>
          <cell r="B8" t="str">
            <v>2010中国（广州）国际数字家庭产业博览会</v>
          </cell>
          <cell r="C8">
            <v>21928</v>
          </cell>
        </row>
        <row r="9">
          <cell r="A9" t="str">
            <v>G1010002ZTE</v>
          </cell>
          <cell r="B9" t="str">
            <v>Broadband World Forum 2010</v>
          </cell>
          <cell r="C9">
            <v>623792</v>
          </cell>
        </row>
        <row r="10">
          <cell r="A10" t="str">
            <v>S0807008G3D</v>
          </cell>
          <cell r="B10" t="str">
            <v>Production Lightbox</v>
          </cell>
          <cell r="C10">
            <v>100000</v>
          </cell>
        </row>
        <row r="11">
          <cell r="A11" t="str">
            <v>S0906014SGM</v>
          </cell>
          <cell r="B11" t="str">
            <v>2009 SGM Shenzhen Road Show</v>
          </cell>
          <cell r="C11">
            <v>2606654</v>
          </cell>
        </row>
        <row r="12">
          <cell r="A12" t="str">
            <v>S0907004SGM</v>
          </cell>
          <cell r="B12" t="str">
            <v>2009 SGM Shenyang Road Show</v>
          </cell>
          <cell r="C12">
            <v>161868.24</v>
          </cell>
        </row>
        <row r="13">
          <cell r="A13" t="str">
            <v>S0908003SGM</v>
          </cell>
          <cell r="B13" t="str">
            <v>2009 SGM Dalian Road Show</v>
          </cell>
          <cell r="C13">
            <v>180097.88</v>
          </cell>
        </row>
        <row r="14">
          <cell r="A14" t="str">
            <v>S0908013UHK</v>
          </cell>
          <cell r="B14" t="str">
            <v>Intertextile 2009</v>
          </cell>
          <cell r="C14">
            <v>28074.47</v>
          </cell>
        </row>
        <row r="15">
          <cell r="A15" t="str">
            <v>S0909007SGM</v>
          </cell>
          <cell r="B15" t="str">
            <v>2009 SGM Chengdu Road Show</v>
          </cell>
          <cell r="C15">
            <v>534774.19999999995</v>
          </cell>
        </row>
        <row r="16">
          <cell r="A16" t="str">
            <v>S0909028DIM</v>
          </cell>
          <cell r="B16" t="str">
            <v>MED TED 2009</v>
          </cell>
          <cell r="C16">
            <v>20000</v>
          </cell>
        </row>
        <row r="17">
          <cell r="A17" t="str">
            <v>S0909033GRA</v>
          </cell>
          <cell r="B17" t="str">
            <v>Gracegift store move out</v>
          </cell>
          <cell r="C17">
            <v>11600</v>
          </cell>
        </row>
        <row r="18">
          <cell r="A18" t="str">
            <v>S0910001MEF</v>
          </cell>
          <cell r="B18" t="str">
            <v>Music China_Prolight+Sound SH 2009</v>
          </cell>
          <cell r="C18">
            <v>300</v>
          </cell>
        </row>
        <row r="19">
          <cell r="A19" t="str">
            <v>S0910003SGM</v>
          </cell>
          <cell r="B19" t="str">
            <v>2009 SGM Hangzhou Road Show</v>
          </cell>
          <cell r="C19">
            <v>607798.18000000005</v>
          </cell>
        </row>
        <row r="20">
          <cell r="A20" t="str">
            <v>S0910005AVA</v>
          </cell>
          <cell r="B20" t="str">
            <v>Avaya 2010 APAC Partner Conference</v>
          </cell>
          <cell r="C20">
            <v>1488208.5</v>
          </cell>
        </row>
        <row r="21">
          <cell r="A21" t="str">
            <v>S0910016UHK</v>
          </cell>
          <cell r="B21" t="str">
            <v>Music China 2009-Germany Pavilion</v>
          </cell>
          <cell r="C21">
            <v>357316.95</v>
          </cell>
        </row>
        <row r="22">
          <cell r="A22" t="str">
            <v>S0911001TDC</v>
          </cell>
          <cell r="B22" t="str">
            <v>Style HK Show in Chongqing</v>
          </cell>
          <cell r="C22">
            <v>1867633.55</v>
          </cell>
        </row>
        <row r="23">
          <cell r="A23" t="str">
            <v>S0911003GTI</v>
          </cell>
          <cell r="B23" t="str">
            <v>Grant Thornton Partner Conference 2009</v>
          </cell>
          <cell r="C23">
            <v>739453.92</v>
          </cell>
        </row>
        <row r="24">
          <cell r="A24" t="str">
            <v>S0911004GTO</v>
          </cell>
          <cell r="B24" t="str">
            <v>GTO 2009 Zhengzhou Road Show</v>
          </cell>
          <cell r="C24">
            <v>468273.36</v>
          </cell>
        </row>
        <row r="25">
          <cell r="A25" t="str">
            <v>S0911012ICE</v>
          </cell>
          <cell r="B25" t="str">
            <v>FHC China 2009</v>
          </cell>
          <cell r="C25">
            <v>718407.2</v>
          </cell>
        </row>
        <row r="26">
          <cell r="A26" t="str">
            <v>S0911016GTO</v>
          </cell>
          <cell r="B26" t="str">
            <v>GTO 2009 Guangzhou Roadshow</v>
          </cell>
          <cell r="C26">
            <v>140408.81</v>
          </cell>
        </row>
        <row r="27">
          <cell r="A27" t="str">
            <v>S0911019SDA</v>
          </cell>
          <cell r="B27" t="str">
            <v>三星杯竞技大赛</v>
          </cell>
          <cell r="C27">
            <v>-13433.6</v>
          </cell>
        </row>
        <row r="28">
          <cell r="A28" t="str">
            <v>S0911021SDA</v>
          </cell>
          <cell r="B28" t="str">
            <v>Zhejiang Roadshow</v>
          </cell>
          <cell r="C28">
            <v>272835</v>
          </cell>
        </row>
        <row r="29">
          <cell r="A29" t="str">
            <v>S0911023SOB</v>
          </cell>
          <cell r="B29" t="str">
            <v>HSBC IR Roadshow</v>
          </cell>
          <cell r="C29">
            <v>16856.509999999998</v>
          </cell>
        </row>
        <row r="30">
          <cell r="A30" t="str">
            <v>S0912002SGM</v>
          </cell>
          <cell r="B30" t="str">
            <v>2009 SGM Changsha Road Show</v>
          </cell>
          <cell r="C30">
            <v>691898.18</v>
          </cell>
        </row>
        <row r="31">
          <cell r="A31" t="str">
            <v>S0912003GTO</v>
          </cell>
          <cell r="B31" t="str">
            <v>GTO 2009 Nanning Road Show</v>
          </cell>
          <cell r="C31">
            <v>512949.85</v>
          </cell>
        </row>
        <row r="32">
          <cell r="A32" t="str">
            <v>S0912004GTO</v>
          </cell>
          <cell r="B32" t="str">
            <v>GTO 2009 Changsha Road Show</v>
          </cell>
          <cell r="C32">
            <v>411671.78</v>
          </cell>
        </row>
        <row r="33">
          <cell r="A33" t="str">
            <v>S0912005UHK</v>
          </cell>
          <cell r="B33" t="str">
            <v>Marinetec China 2009_German Pavilion</v>
          </cell>
          <cell r="C33">
            <v>1917222.42</v>
          </cell>
        </row>
        <row r="34">
          <cell r="A34" t="str">
            <v>S0912007DIM</v>
          </cell>
          <cell r="B34" t="str">
            <v>Marinetec China 2009-DIM</v>
          </cell>
          <cell r="C34">
            <v>268042.77</v>
          </cell>
        </row>
        <row r="35">
          <cell r="A35" t="str">
            <v>S0912010GTO</v>
          </cell>
          <cell r="B35" t="str">
            <v>GTO 2009 Wuxi Road show(New)</v>
          </cell>
          <cell r="C35">
            <v>302069.59999999998</v>
          </cell>
        </row>
        <row r="36">
          <cell r="A36" t="str">
            <v>S0912012POS</v>
          </cell>
          <cell r="B36" t="str">
            <v>北京网博会</v>
          </cell>
          <cell r="C36">
            <v>61200</v>
          </cell>
        </row>
        <row r="37">
          <cell r="A37" t="str">
            <v>S0912014MUE</v>
          </cell>
          <cell r="B37" t="str">
            <v>LVMH RoadShow Make up for ever</v>
          </cell>
          <cell r="C37">
            <v>79700</v>
          </cell>
        </row>
        <row r="38">
          <cell r="A38" t="str">
            <v>S0912015CDR</v>
          </cell>
          <cell r="B38" t="str">
            <v>LVMH RoadShow Christian Dior</v>
          </cell>
          <cell r="C38">
            <v>261459.6</v>
          </cell>
        </row>
        <row r="39">
          <cell r="A39" t="str">
            <v>S0912016SDA</v>
          </cell>
          <cell r="B39" t="str">
            <v>BJ games exhibition</v>
          </cell>
          <cell r="C39">
            <v>342286</v>
          </cell>
        </row>
        <row r="40">
          <cell r="A40" t="str">
            <v>S0912017AGI</v>
          </cell>
          <cell r="B40" t="str">
            <v>Agilent Hangzhou</v>
          </cell>
          <cell r="C40">
            <v>62406.38</v>
          </cell>
        </row>
        <row r="41">
          <cell r="A41" t="str">
            <v>S0912018AWY</v>
          </cell>
          <cell r="B41" t="str">
            <v>Amway 2009 Staff Christmas Party</v>
          </cell>
          <cell r="C41">
            <v>30941</v>
          </cell>
        </row>
        <row r="42">
          <cell r="A42" t="str">
            <v>S0912020GTO</v>
          </cell>
          <cell r="B42" t="str">
            <v>Camry Hybird Transportatiopn</v>
          </cell>
          <cell r="C42">
            <v>79485.83</v>
          </cell>
        </row>
        <row r="43">
          <cell r="A43" t="str">
            <v>S1001004UBS</v>
          </cell>
          <cell r="B43" t="str">
            <v>Trade Tech China 2010</v>
          </cell>
          <cell r="C43">
            <v>19531.91</v>
          </cell>
        </row>
        <row r="44">
          <cell r="A44" t="str">
            <v>S1001005UBS</v>
          </cell>
          <cell r="B44" t="str">
            <v>GCC Shanghai 2010</v>
          </cell>
          <cell r="C44">
            <v>37031.910000000003</v>
          </cell>
        </row>
        <row r="45">
          <cell r="A45" t="str">
            <v>S1001006EEI</v>
          </cell>
          <cell r="B45" t="str">
            <v>Federal Mogul Kiosk</v>
          </cell>
          <cell r="C45">
            <v>29604.42</v>
          </cell>
        </row>
        <row r="46">
          <cell r="A46" t="str">
            <v>S1001007JOM</v>
          </cell>
          <cell r="B46" t="str">
            <v>2010 Cordis Exhibition in China (Beijing)</v>
          </cell>
          <cell r="C46">
            <v>49998.1</v>
          </cell>
        </row>
        <row r="47">
          <cell r="A47" t="str">
            <v>S1001009UQU</v>
          </cell>
          <cell r="B47" t="str">
            <v>UQU New Launch</v>
          </cell>
          <cell r="C47">
            <v>197096.8</v>
          </cell>
        </row>
        <row r="48">
          <cell r="A48" t="str">
            <v>S1001010UBS</v>
          </cell>
          <cell r="B48" t="str">
            <v>UBS Greater China Conference 2010</v>
          </cell>
          <cell r="C48">
            <v>626226.26</v>
          </cell>
        </row>
        <row r="49">
          <cell r="A49" t="str">
            <v>S1001012AYA</v>
          </cell>
          <cell r="B49" t="str">
            <v>Avaya 2010 APAC Partner Conference-Avaya Sponsors</v>
          </cell>
          <cell r="C49">
            <v>2146.5500000000002</v>
          </cell>
        </row>
        <row r="50">
          <cell r="A50" t="str">
            <v>S1001013MUE</v>
          </cell>
          <cell r="B50" t="str">
            <v>LVMH RoadShow</v>
          </cell>
          <cell r="C50">
            <v>154642.79999999999</v>
          </cell>
        </row>
        <row r="51">
          <cell r="A51" t="str">
            <v>S1001014AGI</v>
          </cell>
          <cell r="B51" t="str">
            <v>Chongqing Agilent Dinner</v>
          </cell>
          <cell r="C51">
            <v>72000</v>
          </cell>
        </row>
        <row r="52">
          <cell r="A52" t="str">
            <v>S1001015JOM</v>
          </cell>
          <cell r="B52" t="str">
            <v>OTW Live booth</v>
          </cell>
          <cell r="C52">
            <v>70808.509999999995</v>
          </cell>
        </row>
        <row r="53">
          <cell r="A53" t="str">
            <v>S1001016TBA</v>
          </cell>
          <cell r="B53" t="str">
            <v>Graphic Work</v>
          </cell>
          <cell r="C53">
            <v>2160</v>
          </cell>
        </row>
        <row r="54">
          <cell r="A54" t="str">
            <v>S1001017AVA</v>
          </cell>
          <cell r="B54" t="str">
            <v>Avaya Booklet</v>
          </cell>
          <cell r="C54">
            <v>28369.15</v>
          </cell>
        </row>
        <row r="55">
          <cell r="A55" t="str">
            <v>S1002001FMC</v>
          </cell>
          <cell r="B55" t="str">
            <v>Ferderal Mogual Tech show</v>
          </cell>
          <cell r="C55">
            <v>50000</v>
          </cell>
        </row>
        <row r="56">
          <cell r="A56" t="str">
            <v>S1002002POR</v>
          </cell>
          <cell r="B56" t="str">
            <v>Porsche Roof Topping Event</v>
          </cell>
          <cell r="C56">
            <v>182708.08</v>
          </cell>
        </row>
        <row r="57">
          <cell r="A57" t="str">
            <v>S1002004GTO</v>
          </cell>
          <cell r="B57" t="str">
            <v>2010 G.toyota Roadshow Kit reproduction and mainten</v>
          </cell>
          <cell r="C57">
            <v>4786293.9800000004</v>
          </cell>
        </row>
        <row r="58">
          <cell r="A58" t="str">
            <v>S1002005GTO</v>
          </cell>
          <cell r="B58" t="str">
            <v>2010 G.toyota New  Kit production</v>
          </cell>
          <cell r="C58">
            <v>1501259.04</v>
          </cell>
        </row>
        <row r="59">
          <cell r="A59" t="str">
            <v>S1003003ITB</v>
          </cell>
          <cell r="B59" t="str">
            <v>Intertextile Beijing Apparel Fabrics 2010</v>
          </cell>
          <cell r="C59">
            <v>632334.9</v>
          </cell>
        </row>
        <row r="60">
          <cell r="A60" t="str">
            <v>S1003005UHK</v>
          </cell>
          <cell r="B60" t="str">
            <v>Domotex-German Pavilion</v>
          </cell>
          <cell r="C60">
            <v>263791.23</v>
          </cell>
        </row>
        <row r="61">
          <cell r="A61" t="str">
            <v>S1003007SGM</v>
          </cell>
          <cell r="B61" t="str">
            <v>SGM 2010 Ningbo Road Show</v>
          </cell>
          <cell r="C61">
            <v>1563209.58</v>
          </cell>
        </row>
        <row r="62">
          <cell r="A62" t="str">
            <v>S1003008SEM</v>
          </cell>
          <cell r="B62" t="str">
            <v>SEMICOM Show 2010</v>
          </cell>
          <cell r="C62">
            <v>242126.79</v>
          </cell>
        </row>
        <row r="63">
          <cell r="A63" t="str">
            <v>S1003009UHK</v>
          </cell>
          <cell r="B63" t="str">
            <v>Secmion 2010</v>
          </cell>
          <cell r="C63">
            <v>116264.98</v>
          </cell>
        </row>
        <row r="64">
          <cell r="A64" t="str">
            <v>S1003010GTO</v>
          </cell>
          <cell r="B64" t="str">
            <v>GTO 2010 Ningbo Road show</v>
          </cell>
          <cell r="C64">
            <v>513023.53</v>
          </cell>
        </row>
        <row r="65">
          <cell r="A65" t="str">
            <v>S1003011MUE</v>
          </cell>
          <cell r="B65" t="str">
            <v>LVMH RoadShow (Chengdu)</v>
          </cell>
          <cell r="C65">
            <v>427048.06</v>
          </cell>
        </row>
        <row r="66">
          <cell r="A66" t="str">
            <v>S1003012CDR</v>
          </cell>
          <cell r="B66" t="str">
            <v>Dior Snow 2010 Roadshow (Xian)</v>
          </cell>
          <cell r="C66">
            <v>111728</v>
          </cell>
        </row>
        <row r="67">
          <cell r="A67" t="str">
            <v>S1003013CDR</v>
          </cell>
          <cell r="B67" t="str">
            <v>Dior Snow 2010 Roadshow (Shenzhen)</v>
          </cell>
          <cell r="C67">
            <v>300579.78999999998</v>
          </cell>
        </row>
        <row r="68">
          <cell r="A68" t="str">
            <v>S1003014CDR</v>
          </cell>
          <cell r="B68" t="str">
            <v>Dior Snow 2010 Roadshow (Shanghai Yaohan)</v>
          </cell>
          <cell r="C68">
            <v>182811</v>
          </cell>
        </row>
        <row r="69">
          <cell r="A69" t="str">
            <v>S1003015CDR</v>
          </cell>
          <cell r="B69" t="str">
            <v>Dior Snow 2010 Roadshow (Shanghai Is Ten)</v>
          </cell>
          <cell r="C69">
            <v>323969.15000000002</v>
          </cell>
        </row>
        <row r="70">
          <cell r="A70" t="str">
            <v>S1003016AWY</v>
          </cell>
          <cell r="B70" t="str">
            <v>Amway store opening ceremony</v>
          </cell>
          <cell r="C70">
            <v>170000</v>
          </cell>
        </row>
        <row r="71">
          <cell r="A71" t="str">
            <v>S1003017EGM</v>
          </cell>
          <cell r="B71" t="str">
            <v>Semicon Show 2010-EGMO</v>
          </cell>
          <cell r="C71">
            <v>39646.910000000003</v>
          </cell>
        </row>
        <row r="72">
          <cell r="A72" t="str">
            <v>S1003018FRE</v>
          </cell>
          <cell r="B72" t="str">
            <v>Semicon Show 2010-Freiburg</v>
          </cell>
          <cell r="C72">
            <v>254923.4</v>
          </cell>
        </row>
        <row r="73">
          <cell r="A73" t="str">
            <v>S1003019TEL</v>
          </cell>
          <cell r="B73" t="str">
            <v>Semicon Show 2010-Tokyo Electron Shanghai Ltd</v>
          </cell>
          <cell r="C73">
            <v>65000</v>
          </cell>
        </row>
        <row r="74">
          <cell r="A74" t="str">
            <v>S1003020JOM</v>
          </cell>
          <cell r="B74" t="str">
            <v>2010 Cordis Exhibition in China (Zhengzhou)</v>
          </cell>
          <cell r="C74">
            <v>46724.800000000003</v>
          </cell>
        </row>
        <row r="75">
          <cell r="A75" t="str">
            <v>S1003021JOM</v>
          </cell>
          <cell r="B75" t="str">
            <v>2010 Cordis Exhibition in China (Beijing National C</v>
          </cell>
          <cell r="C75">
            <v>100016.6</v>
          </cell>
        </row>
        <row r="76">
          <cell r="A76" t="str">
            <v>S1003023REV</v>
          </cell>
          <cell r="B76" t="str">
            <v>Revlon Road show (济南）</v>
          </cell>
          <cell r="C76">
            <v>73044.600000000006</v>
          </cell>
        </row>
        <row r="77">
          <cell r="A77" t="str">
            <v>S1003024REV</v>
          </cell>
          <cell r="B77" t="str">
            <v>Revlon Road show (南京）</v>
          </cell>
          <cell r="C77">
            <v>47170</v>
          </cell>
        </row>
        <row r="78">
          <cell r="A78" t="str">
            <v>S1003025MAN</v>
          </cell>
          <cell r="B78" t="str">
            <v>Hotelex SH 2010</v>
          </cell>
          <cell r="C78">
            <v>158000</v>
          </cell>
        </row>
        <row r="79">
          <cell r="A79" t="str">
            <v>S1003026NES</v>
          </cell>
          <cell r="B79" t="str">
            <v>Semicon Show 2010-NESC</v>
          </cell>
          <cell r="C79">
            <v>38000</v>
          </cell>
        </row>
        <row r="80">
          <cell r="A80" t="str">
            <v>S1003027VIL</v>
          </cell>
          <cell r="B80" t="str">
            <v>Expo Build 2010</v>
          </cell>
          <cell r="C80">
            <v>415021.28</v>
          </cell>
        </row>
        <row r="81">
          <cell r="A81" t="str">
            <v>S1003028ADS</v>
          </cell>
          <cell r="B81" t="str">
            <v>Adidas miCoach Media Workshop</v>
          </cell>
          <cell r="C81">
            <v>85000</v>
          </cell>
        </row>
        <row r="82">
          <cell r="A82" t="str">
            <v>S1003029UBS</v>
          </cell>
          <cell r="B82" t="str">
            <v>UBS GCC 2010-Materials Storage fee</v>
          </cell>
          <cell r="C82">
            <v>37400</v>
          </cell>
        </row>
        <row r="83">
          <cell r="A83" t="str">
            <v>S1003031GIR</v>
          </cell>
          <cell r="B83" t="str">
            <v>Expo Build 2010-Gira</v>
          </cell>
          <cell r="C83">
            <v>66500</v>
          </cell>
        </row>
        <row r="84">
          <cell r="A84" t="str">
            <v>S1003032FSB</v>
          </cell>
          <cell r="B84" t="str">
            <v>Expo Build 2010-FSB</v>
          </cell>
          <cell r="C84">
            <v>70159.570000000007</v>
          </cell>
        </row>
        <row r="85">
          <cell r="A85" t="str">
            <v>S1003033POR</v>
          </cell>
          <cell r="B85" t="str">
            <v>Porsche Car Display at Kunshan City</v>
          </cell>
          <cell r="C85">
            <v>13687.81</v>
          </cell>
        </row>
        <row r="86">
          <cell r="A86" t="str">
            <v>S1004003DFN</v>
          </cell>
          <cell r="B86" t="str">
            <v>Dongfeng 2010 Auto Beijing</v>
          </cell>
          <cell r="C86">
            <v>4967500</v>
          </cell>
        </row>
        <row r="87">
          <cell r="A87" t="str">
            <v>S1004004GHO</v>
          </cell>
          <cell r="B87" t="str">
            <v>GHO 2010 Wenzhou Auto Show</v>
          </cell>
          <cell r="C87">
            <v>699349.41</v>
          </cell>
        </row>
        <row r="88">
          <cell r="A88" t="str">
            <v>S1004006SGM</v>
          </cell>
          <cell r="B88" t="str">
            <v>SGM 2010 Wenzhou Road Show</v>
          </cell>
          <cell r="C88">
            <v>780893.62</v>
          </cell>
        </row>
        <row r="89">
          <cell r="A89" t="str">
            <v>S1004007GTO</v>
          </cell>
          <cell r="B89" t="str">
            <v>GTO 2010 Wenzhou  Road show</v>
          </cell>
          <cell r="C89">
            <v>449139.05</v>
          </cell>
        </row>
        <row r="90">
          <cell r="A90" t="str">
            <v>S1004008GTO</v>
          </cell>
          <cell r="B90" t="str">
            <v>GTO 2010 Beijing Road show</v>
          </cell>
          <cell r="C90">
            <v>402812.27</v>
          </cell>
        </row>
        <row r="91">
          <cell r="A91" t="str">
            <v>S1004009GTO</v>
          </cell>
          <cell r="B91" t="str">
            <v>GTO 2010 Shijiazhuang Road show</v>
          </cell>
          <cell r="C91">
            <v>262337.37</v>
          </cell>
        </row>
        <row r="92">
          <cell r="A92" t="str">
            <v>S1004010GTO</v>
          </cell>
          <cell r="B92" t="str">
            <v>GTO 2010 Taiyuan Road show</v>
          </cell>
          <cell r="C92">
            <v>300632.67</v>
          </cell>
        </row>
        <row r="93">
          <cell r="A93" t="str">
            <v>S1004011GTO</v>
          </cell>
          <cell r="B93" t="str">
            <v>GTO 2010 Shaoxing Road show</v>
          </cell>
          <cell r="C93">
            <v>245214.65</v>
          </cell>
        </row>
        <row r="94">
          <cell r="A94" t="str">
            <v>S1004012GTO</v>
          </cell>
          <cell r="B94" t="str">
            <v>GTO 2010 Jinan Road show</v>
          </cell>
          <cell r="C94">
            <v>338065.16</v>
          </cell>
        </row>
        <row r="95">
          <cell r="A95" t="str">
            <v>S1004014GTO</v>
          </cell>
          <cell r="B95" t="str">
            <v>GTO 2010 Fuzhou Road show</v>
          </cell>
          <cell r="C95">
            <v>381461.92</v>
          </cell>
        </row>
        <row r="96">
          <cell r="A96" t="str">
            <v>S1004015GTO</v>
          </cell>
          <cell r="B96" t="str">
            <v>GTO 2010 Quanzhou Road show</v>
          </cell>
          <cell r="C96">
            <v>355792.33</v>
          </cell>
        </row>
        <row r="97">
          <cell r="A97" t="str">
            <v>S1004017GTO</v>
          </cell>
          <cell r="B97" t="str">
            <v>GTO 2010 Nanchang Road show</v>
          </cell>
          <cell r="C97">
            <v>457930.57</v>
          </cell>
        </row>
        <row r="98">
          <cell r="A98" t="str">
            <v>S1004018GTO</v>
          </cell>
          <cell r="B98" t="str">
            <v>GTO 2010 Guangzhou Road show</v>
          </cell>
          <cell r="C98">
            <v>318428.74</v>
          </cell>
        </row>
        <row r="99">
          <cell r="A99" t="str">
            <v>S1004019GTO</v>
          </cell>
          <cell r="B99" t="str">
            <v>GTO 2010 Changsha Road show</v>
          </cell>
          <cell r="C99">
            <v>466639.76</v>
          </cell>
        </row>
        <row r="100">
          <cell r="A100" t="str">
            <v>S1004021GTO</v>
          </cell>
          <cell r="B100" t="str">
            <v>GTO 2010 Nanning Road show</v>
          </cell>
          <cell r="C100">
            <v>293435.28999999998</v>
          </cell>
        </row>
        <row r="101">
          <cell r="A101" t="str">
            <v>S1004023GHO</v>
          </cell>
          <cell r="B101" t="str">
            <v>G.Honda Outdoor production</v>
          </cell>
          <cell r="C101">
            <v>2983552.38</v>
          </cell>
        </row>
        <row r="102">
          <cell r="A102" t="str">
            <v>S1004024POR</v>
          </cell>
          <cell r="B102" t="str">
            <v>Porsche F1 and PCCA Hospitality Event</v>
          </cell>
          <cell r="C102">
            <v>1139298.76</v>
          </cell>
        </row>
        <row r="103">
          <cell r="A103" t="str">
            <v>S1004025GTO</v>
          </cell>
          <cell r="B103" t="str">
            <v>GTO 2010 Weifang Road show</v>
          </cell>
          <cell r="C103">
            <v>333109.05</v>
          </cell>
        </row>
        <row r="104">
          <cell r="A104" t="str">
            <v>S1004026GHO</v>
          </cell>
          <cell r="B104" t="str">
            <v>GHO 2010 Weifang Auto Show</v>
          </cell>
          <cell r="C104">
            <v>295102.23</v>
          </cell>
        </row>
        <row r="105">
          <cell r="A105" t="str">
            <v>S1004027KIA</v>
          </cell>
          <cell r="B105" t="str">
            <v>KIA Auto BJ 2010</v>
          </cell>
          <cell r="C105">
            <v>2429551</v>
          </cell>
        </row>
        <row r="106">
          <cell r="A106" t="str">
            <v>S1004028REV</v>
          </cell>
          <cell r="B106" t="str">
            <v>Revlon Road show (南京第二场）</v>
          </cell>
          <cell r="C106">
            <v>40714.6</v>
          </cell>
        </row>
        <row r="107">
          <cell r="A107" t="str">
            <v>S1004029REV</v>
          </cell>
          <cell r="B107" t="str">
            <v>Revlon Road show (青岛）</v>
          </cell>
          <cell r="C107">
            <v>41711</v>
          </cell>
        </row>
        <row r="108">
          <cell r="A108" t="str">
            <v>S1004030JOM</v>
          </cell>
          <cell r="B108" t="str">
            <v>2010 Cordis Exhibition in China (Guangzhou)</v>
          </cell>
          <cell r="C108">
            <v>46078.2</v>
          </cell>
        </row>
        <row r="109">
          <cell r="A109" t="str">
            <v>S1004032EXP</v>
          </cell>
          <cell r="B109" t="str">
            <v>Expo International-Buy material</v>
          </cell>
          <cell r="C109">
            <v>5405</v>
          </cell>
        </row>
        <row r="110">
          <cell r="A110" t="str">
            <v>S1004033AGI</v>
          </cell>
          <cell r="B110" t="str">
            <v>CPSA</v>
          </cell>
          <cell r="C110">
            <v>88614.89</v>
          </cell>
        </row>
        <row r="111">
          <cell r="A111" t="str">
            <v>S1004035FED</v>
          </cell>
          <cell r="B111" t="str">
            <v>Federal Mogul Graphic</v>
          </cell>
          <cell r="C111">
            <v>7285.11</v>
          </cell>
        </row>
        <row r="112">
          <cell r="A112" t="str">
            <v>S1004036AND</v>
          </cell>
          <cell r="B112" t="str">
            <v>新闻发布会</v>
          </cell>
          <cell r="C112">
            <v>1010000</v>
          </cell>
        </row>
        <row r="113">
          <cell r="A113" t="str">
            <v>S1004037GTO</v>
          </cell>
          <cell r="B113" t="str">
            <v>2010 Auto BJ-G.Toyota Yaris cut-car and G-book disp</v>
          </cell>
          <cell r="C113">
            <v>134535.35</v>
          </cell>
        </row>
        <row r="114">
          <cell r="A114" t="str">
            <v>S1004038GHO</v>
          </cell>
          <cell r="B114" t="str">
            <v>Honda Logo</v>
          </cell>
          <cell r="C114">
            <v>6819.15</v>
          </cell>
        </row>
        <row r="115">
          <cell r="A115" t="str">
            <v>S1004039NOK</v>
          </cell>
          <cell r="B115" t="str">
            <v>NOARK Central China Office Logo</v>
          </cell>
          <cell r="C115">
            <v>2978.72</v>
          </cell>
        </row>
        <row r="116">
          <cell r="A116" t="str">
            <v>S1004040RUD</v>
          </cell>
          <cell r="B116" t="str">
            <v>CBYI Campaign 2010 SH Media Gathering Photo Exhibit</v>
          </cell>
          <cell r="C116">
            <v>119787.23</v>
          </cell>
        </row>
        <row r="117">
          <cell r="A117" t="str">
            <v>S1004043REV</v>
          </cell>
          <cell r="B117" t="str">
            <v>Revlon Road show (泰安）</v>
          </cell>
          <cell r="C117">
            <v>49305</v>
          </cell>
        </row>
        <row r="118">
          <cell r="A118" t="str">
            <v>S1005003GHO</v>
          </cell>
          <cell r="B118" t="str">
            <v>GHO 2010 Guangzhou Auto Show</v>
          </cell>
          <cell r="C118">
            <v>303124.46999999997</v>
          </cell>
        </row>
        <row r="119">
          <cell r="A119" t="str">
            <v>S1005004GHO</v>
          </cell>
          <cell r="B119" t="str">
            <v>GHO 2010 Qingdao Auto Show</v>
          </cell>
          <cell r="C119">
            <v>849805.74</v>
          </cell>
        </row>
        <row r="120">
          <cell r="A120" t="str">
            <v>S1005005GHO</v>
          </cell>
          <cell r="B120" t="str">
            <v>GHO 2010 Fuzhou Auto Show</v>
          </cell>
          <cell r="C120">
            <v>298686.06</v>
          </cell>
        </row>
        <row r="121">
          <cell r="A121" t="str">
            <v>S1005006SGM</v>
          </cell>
          <cell r="B121" t="str">
            <v>SGM 2010 Qingdao Road Show</v>
          </cell>
          <cell r="C121">
            <v>791174.47</v>
          </cell>
        </row>
        <row r="122">
          <cell r="A122" t="str">
            <v>S1005007GTO</v>
          </cell>
          <cell r="B122" t="str">
            <v>GTO 2010 Qingdao  Road show</v>
          </cell>
          <cell r="C122">
            <v>541911.06999999995</v>
          </cell>
        </row>
        <row r="123">
          <cell r="A123" t="str">
            <v>S1005008GTO</v>
          </cell>
          <cell r="B123" t="str">
            <v>GTO 2010 Yiwu Road show</v>
          </cell>
          <cell r="C123">
            <v>313524.02</v>
          </cell>
        </row>
        <row r="124">
          <cell r="A124" t="str">
            <v>S1005010GTO</v>
          </cell>
          <cell r="B124" t="str">
            <v>GTO 2010 Tangshan Road show</v>
          </cell>
          <cell r="C124">
            <v>276145.38</v>
          </cell>
        </row>
        <row r="125">
          <cell r="A125" t="str">
            <v>S1005011GTO</v>
          </cell>
          <cell r="B125" t="str">
            <v>GTO 2010 Yinchuan Road show</v>
          </cell>
          <cell r="C125">
            <v>384436.23</v>
          </cell>
        </row>
        <row r="126">
          <cell r="A126" t="str">
            <v>S1005013UNI</v>
          </cell>
          <cell r="B126" t="str">
            <v>World Expo-Media Markt</v>
          </cell>
          <cell r="C126">
            <v>684826.43</v>
          </cell>
        </row>
        <row r="127">
          <cell r="A127" t="str">
            <v>S1005014GHO</v>
          </cell>
          <cell r="B127" t="str">
            <v>GHO 2010 Yinchuan Auto Show</v>
          </cell>
          <cell r="C127">
            <v>441174.04</v>
          </cell>
        </row>
        <row r="128">
          <cell r="A128" t="str">
            <v>S1005015ARQ</v>
          </cell>
          <cell r="B128" t="str">
            <v>World Expo 2010-Arquitectura Promocional</v>
          </cell>
          <cell r="C128">
            <v>1743868.32</v>
          </cell>
        </row>
        <row r="129">
          <cell r="A129" t="str">
            <v>S1005016DIS</v>
          </cell>
          <cell r="B129" t="str">
            <v>World Expo 2010-Diplay Work for Chevron at USA Pavi</v>
          </cell>
          <cell r="C129">
            <v>336712.77</v>
          </cell>
        </row>
        <row r="130">
          <cell r="A130" t="str">
            <v>S1005017AWY</v>
          </cell>
          <cell r="B130" t="str">
            <v>2010 Amway Color in your Diet</v>
          </cell>
          <cell r="C130">
            <v>640000</v>
          </cell>
        </row>
        <row r="131">
          <cell r="A131" t="str">
            <v>S1005018IAC</v>
          </cell>
          <cell r="B131" t="str">
            <v>Chong qing Teach Show</v>
          </cell>
          <cell r="C131">
            <v>94500</v>
          </cell>
        </row>
        <row r="132">
          <cell r="A132" t="str">
            <v>S1005019UHK</v>
          </cell>
          <cell r="B132" t="str">
            <v>China Beauty Expo-German Pavilion</v>
          </cell>
          <cell r="C132">
            <v>161242.56</v>
          </cell>
        </row>
        <row r="133">
          <cell r="A133" t="str">
            <v>S1005020CIT</v>
          </cell>
          <cell r="B133" t="str">
            <v>USA Pavilion Expo 2010 Shanghai-Citibank</v>
          </cell>
          <cell r="C133">
            <v>192686.17</v>
          </cell>
        </row>
        <row r="134">
          <cell r="A134" t="str">
            <v>S1005021GHO</v>
          </cell>
          <cell r="B134" t="str">
            <v>GHO 2010 Yangzhou Auto Show</v>
          </cell>
          <cell r="C134">
            <v>301214.36</v>
          </cell>
        </row>
        <row r="135">
          <cell r="A135" t="str">
            <v>S1005022REV</v>
          </cell>
          <cell r="B135" t="str">
            <v>Revlon Road show (青岛）</v>
          </cell>
          <cell r="C135">
            <v>49003</v>
          </cell>
        </row>
        <row r="136">
          <cell r="A136" t="str">
            <v>S1005023GHO</v>
          </cell>
          <cell r="B136" t="str">
            <v>GHO 2010 Changsha Auto Show(May)</v>
          </cell>
          <cell r="C136">
            <v>274935.64</v>
          </cell>
        </row>
        <row r="137">
          <cell r="A137" t="str">
            <v>S1005024AUD</v>
          </cell>
          <cell r="B137" t="str">
            <v>GE CO-branding USAP signage production</v>
          </cell>
          <cell r="C137">
            <v>70925.539999999994</v>
          </cell>
        </row>
        <row r="138">
          <cell r="A138" t="str">
            <v>S1005025NIS</v>
          </cell>
          <cell r="B138" t="str">
            <v>Zhengzhou Nissan 2010 Qingdao Road show</v>
          </cell>
          <cell r="C138">
            <v>598640.77</v>
          </cell>
        </row>
        <row r="139">
          <cell r="A139" t="str">
            <v>S1005026CIT</v>
          </cell>
          <cell r="B139" t="str">
            <v>Citi Expo 2010 Follow up</v>
          </cell>
          <cell r="C139">
            <v>46808.51</v>
          </cell>
        </row>
        <row r="140">
          <cell r="A140" t="str">
            <v>S1005028UBS</v>
          </cell>
          <cell r="B140" t="str">
            <v>UBS Townhall Meeting May 2010</v>
          </cell>
          <cell r="C140">
            <v>137168.25</v>
          </cell>
        </row>
        <row r="141">
          <cell r="A141" t="str">
            <v>S1005029IAC</v>
          </cell>
          <cell r="B141" t="str">
            <v>Purchase materials</v>
          </cell>
          <cell r="C141">
            <v>6622.43</v>
          </cell>
        </row>
        <row r="142">
          <cell r="A142" t="str">
            <v>S1005030JOM</v>
          </cell>
          <cell r="B142" t="str">
            <v>GFS Grand Opening</v>
          </cell>
          <cell r="C142">
            <v>234973.54</v>
          </cell>
        </row>
        <row r="143">
          <cell r="A143" t="str">
            <v>S1005031JOM</v>
          </cell>
          <cell r="B143" t="str">
            <v>J and J Cordis Exhibition in May Shanghai</v>
          </cell>
          <cell r="C143">
            <v>98000</v>
          </cell>
        </row>
        <row r="144">
          <cell r="A144" t="str">
            <v>S1005032AGI</v>
          </cell>
          <cell r="B144" t="str">
            <v>Lijiang Agilent Conference</v>
          </cell>
          <cell r="C144">
            <v>10744.48</v>
          </cell>
        </row>
        <row r="145">
          <cell r="A145" t="str">
            <v>S1005033ARQ</v>
          </cell>
          <cell r="B145" t="str">
            <v>SIAL</v>
          </cell>
          <cell r="C145">
            <v>104617.02</v>
          </cell>
        </row>
        <row r="146">
          <cell r="A146" t="str">
            <v>S1005034UNC</v>
          </cell>
          <cell r="B146" t="str">
            <v>Snow Model Production</v>
          </cell>
          <cell r="C146">
            <v>7500</v>
          </cell>
        </row>
        <row r="147">
          <cell r="A147" t="str">
            <v>S1005035ADS</v>
          </cell>
          <cell r="B147" t="str">
            <v>Adidas miCoach-Wuhan May Day Press Conference</v>
          </cell>
          <cell r="C147">
            <v>168000</v>
          </cell>
        </row>
        <row r="148">
          <cell r="A148" t="str">
            <v>S1005037DIS</v>
          </cell>
          <cell r="B148" t="str">
            <v>World Geothermal Congress Bali Indonesia_ Display W</v>
          </cell>
          <cell r="C148">
            <v>18617.02</v>
          </cell>
        </row>
        <row r="149">
          <cell r="A149" t="str">
            <v>S1006002GHO</v>
          </cell>
          <cell r="B149" t="str">
            <v>GHO 2010 Shenzhen Auto Show</v>
          </cell>
          <cell r="C149">
            <v>1444276.7</v>
          </cell>
        </row>
        <row r="150">
          <cell r="A150" t="str">
            <v>S1006003GHO</v>
          </cell>
          <cell r="B150" t="str">
            <v>GHO 2010 Kunming Auto Show</v>
          </cell>
          <cell r="C150">
            <v>850288.3</v>
          </cell>
        </row>
        <row r="151">
          <cell r="A151" t="str">
            <v>S1006004GTO</v>
          </cell>
          <cell r="B151" t="str">
            <v>GTO 2010 Wulumuqi Road show</v>
          </cell>
          <cell r="C151">
            <v>463144.45</v>
          </cell>
        </row>
        <row r="152">
          <cell r="A152" t="str">
            <v>S1006005GTO</v>
          </cell>
          <cell r="B152" t="str">
            <v>GTO 2010 Shenzhen Road show</v>
          </cell>
          <cell r="C152">
            <v>865095.67</v>
          </cell>
        </row>
        <row r="153">
          <cell r="A153" t="str">
            <v>S1006006GTO</v>
          </cell>
          <cell r="B153" t="str">
            <v>GTO 2010 Chongqing Road show</v>
          </cell>
          <cell r="C153">
            <v>440152.83</v>
          </cell>
        </row>
        <row r="154">
          <cell r="A154" t="str">
            <v>S1006007GTO</v>
          </cell>
          <cell r="B154" t="str">
            <v>GTO 2010 Xiamen Road show</v>
          </cell>
          <cell r="C154">
            <v>456108.28</v>
          </cell>
        </row>
        <row r="155">
          <cell r="A155" t="str">
            <v>S1006008GTO</v>
          </cell>
          <cell r="B155" t="str">
            <v>GTO 2010 Daqing Road show</v>
          </cell>
          <cell r="C155">
            <v>287274.87</v>
          </cell>
        </row>
        <row r="156">
          <cell r="A156" t="str">
            <v>S1006009GTO</v>
          </cell>
          <cell r="B156" t="str">
            <v>GTO 2010 Kunming Road show</v>
          </cell>
          <cell r="C156">
            <v>511505.96</v>
          </cell>
        </row>
        <row r="157">
          <cell r="A157" t="str">
            <v>S1006011GHO</v>
          </cell>
          <cell r="B157" t="str">
            <v>GHO 2010 Chongqing Auto Show</v>
          </cell>
          <cell r="C157">
            <v>296765.74</v>
          </cell>
        </row>
        <row r="158">
          <cell r="A158" t="str">
            <v>S1006012MRG</v>
          </cell>
          <cell r="B158" t="str">
            <v>MR New Product Launch</v>
          </cell>
          <cell r="C158">
            <v>578888.89</v>
          </cell>
        </row>
        <row r="159">
          <cell r="A159" t="str">
            <v>S1006013POR</v>
          </cell>
          <cell r="B159" t="str">
            <v>Porsche EXC -TEQ Promo Event</v>
          </cell>
          <cell r="C159">
            <v>385669.91</v>
          </cell>
        </row>
        <row r="160">
          <cell r="A160" t="str">
            <v>S1006014POR</v>
          </cell>
          <cell r="B160" t="str">
            <v>Porsche 2010 mid-year Dealer Conference</v>
          </cell>
          <cell r="C160">
            <v>398976.6</v>
          </cell>
        </row>
        <row r="161">
          <cell r="A161" t="str">
            <v>S1006015DEL</v>
          </cell>
          <cell r="B161" t="str">
            <v>USA Pavilion Expo 2010 Shanghai-DELL</v>
          </cell>
          <cell r="C161">
            <v>444084.66</v>
          </cell>
        </row>
        <row r="162">
          <cell r="A162" t="str">
            <v>S1006016UHK</v>
          </cell>
          <cell r="B162" t="str">
            <v>German Dental</v>
          </cell>
          <cell r="C162">
            <v>201051.78</v>
          </cell>
        </row>
        <row r="163">
          <cell r="A163" t="str">
            <v>S1006017NIS</v>
          </cell>
          <cell r="B163" t="str">
            <v>Zhengzhou Nissan 2010 Kunming  Road show</v>
          </cell>
          <cell r="C163">
            <v>357748.72</v>
          </cell>
        </row>
        <row r="164">
          <cell r="A164" t="str">
            <v>S1006018SGM</v>
          </cell>
          <cell r="B164" t="str">
            <v>SGM 2010 Nanjing Road Show</v>
          </cell>
          <cell r="C164">
            <v>857748.93</v>
          </cell>
        </row>
        <row r="165">
          <cell r="A165" t="str">
            <v>S1006019SGM</v>
          </cell>
          <cell r="B165" t="str">
            <v>SGM 2010 Shenzhen Road Show</v>
          </cell>
          <cell r="C165">
            <v>5109929.0199999996</v>
          </cell>
        </row>
        <row r="166">
          <cell r="A166" t="str">
            <v>S1006020UHK</v>
          </cell>
          <cell r="B166" t="str">
            <v>ITMA Asia 2010 (Fab-Con)</v>
          </cell>
          <cell r="C166">
            <v>7957.45</v>
          </cell>
        </row>
        <row r="167">
          <cell r="A167" t="str">
            <v>S1006021DIS</v>
          </cell>
          <cell r="B167" t="str">
            <v>Chevron Beijing (Oil Show 2010)</v>
          </cell>
          <cell r="C167">
            <v>773154.55</v>
          </cell>
        </row>
        <row r="168">
          <cell r="A168" t="str">
            <v>S1006023GHO</v>
          </cell>
          <cell r="B168" t="str">
            <v>GHO Expo Event</v>
          </cell>
          <cell r="C168">
            <v>235500</v>
          </cell>
        </row>
        <row r="169">
          <cell r="A169" t="str">
            <v>S1006024GHO</v>
          </cell>
          <cell r="B169" t="str">
            <v>GHO 2010 Xiamen Auto Show</v>
          </cell>
          <cell r="C169">
            <v>781593.83</v>
          </cell>
        </row>
        <row r="170">
          <cell r="A170" t="str">
            <v>S1006025EXP</v>
          </cell>
          <cell r="B170" t="str">
            <v>WCC BJ</v>
          </cell>
          <cell r="C170">
            <v>288000</v>
          </cell>
        </row>
        <row r="171">
          <cell r="A171" t="str">
            <v>S1006026CIT</v>
          </cell>
          <cell r="B171" t="str">
            <v>USA Pavilion Expo 2010 Shanghai-Citibank VIP ballro</v>
          </cell>
          <cell r="C171">
            <v>87893.62</v>
          </cell>
        </row>
        <row r="172">
          <cell r="A172" t="str">
            <v>S1006027TET</v>
          </cell>
          <cell r="B172" t="str">
            <v>Greek project at Shanghai Library</v>
          </cell>
          <cell r="C172">
            <v>426130.37</v>
          </cell>
        </row>
        <row r="173">
          <cell r="A173" t="str">
            <v>S1006028FED</v>
          </cell>
          <cell r="B173" t="str">
            <v>Federal Mogul SH office install display unit</v>
          </cell>
          <cell r="C173">
            <v>21650</v>
          </cell>
        </row>
        <row r="174">
          <cell r="A174" t="str">
            <v>S1006029JOM</v>
          </cell>
          <cell r="B174" t="str">
            <v>Johnson and Johnson Depuy June Chengdu Jiao Zi Show</v>
          </cell>
          <cell r="C174">
            <v>110000</v>
          </cell>
        </row>
        <row r="175">
          <cell r="A175" t="str">
            <v>S1006030BCG</v>
          </cell>
          <cell r="B175" t="str">
            <v>CBPF2010 Exhibition for British Consulate General S</v>
          </cell>
          <cell r="C175">
            <v>6542.55</v>
          </cell>
        </row>
        <row r="176">
          <cell r="A176" t="str">
            <v>S1006031TWP</v>
          </cell>
          <cell r="B176" t="str">
            <v>2010 Shanghai Expo-Taiwan Pavilion Dancer</v>
          </cell>
          <cell r="C176">
            <v>52234.04</v>
          </cell>
        </row>
        <row r="177">
          <cell r="A177" t="str">
            <v>S1006032DIS</v>
          </cell>
          <cell r="B177" t="str">
            <v>IOGCE - Beijing_Display Works</v>
          </cell>
          <cell r="C177">
            <v>15957.45</v>
          </cell>
        </row>
        <row r="178">
          <cell r="A178" t="str">
            <v>S1007001GHO</v>
          </cell>
          <cell r="B178" t="str">
            <v>GHO 2010 Shenyang Auto Show</v>
          </cell>
          <cell r="C178">
            <v>996976.86</v>
          </cell>
        </row>
        <row r="179">
          <cell r="A179" t="str">
            <v>S1007002GHO</v>
          </cell>
          <cell r="B179" t="str">
            <v>GHO 2010 Changchun Auto Show</v>
          </cell>
          <cell r="C179">
            <v>1226818.6200000001</v>
          </cell>
        </row>
        <row r="180">
          <cell r="A180" t="str">
            <v>S1007003POR</v>
          </cell>
          <cell r="B180" t="str">
            <v>Porsche China Family Day</v>
          </cell>
          <cell r="C180">
            <v>316597</v>
          </cell>
        </row>
        <row r="181">
          <cell r="A181" t="str">
            <v>S1007004NIS</v>
          </cell>
          <cell r="B181" t="str">
            <v>Zhengzhou Nissan 2010 Shenyang  Road show</v>
          </cell>
          <cell r="C181">
            <v>288651.11</v>
          </cell>
        </row>
        <row r="182">
          <cell r="A182" t="str">
            <v>S1007005SGM</v>
          </cell>
          <cell r="B182" t="str">
            <v>SGM 2010 Changchun Road Show</v>
          </cell>
          <cell r="C182">
            <v>1580392.02</v>
          </cell>
        </row>
        <row r="183">
          <cell r="A183" t="str">
            <v>S1007007VIS</v>
          </cell>
          <cell r="B183" t="str">
            <v>Visteon tech show 2010</v>
          </cell>
          <cell r="C183">
            <v>1145982.98</v>
          </cell>
        </row>
        <row r="184">
          <cell r="A184" t="str">
            <v>S1007008GTO</v>
          </cell>
          <cell r="B184" t="str">
            <v>GTO 2010 Changchun Road show</v>
          </cell>
          <cell r="C184">
            <v>898131.55</v>
          </cell>
        </row>
        <row r="185">
          <cell r="A185" t="str">
            <v>S1007009GTO</v>
          </cell>
          <cell r="B185" t="str">
            <v>GTO 2010 Huhehaote show</v>
          </cell>
          <cell r="C185">
            <v>291131.25</v>
          </cell>
        </row>
        <row r="186">
          <cell r="A186" t="str">
            <v>S1007010POS</v>
          </cell>
          <cell r="B186" t="str">
            <v>Tiancity 2010 China Joy</v>
          </cell>
          <cell r="C186">
            <v>208692</v>
          </cell>
        </row>
        <row r="187">
          <cell r="A187" t="str">
            <v>S1007012T9C</v>
          </cell>
          <cell r="B187" t="str">
            <v>Shanghai The 9 Information 2010 China Joy</v>
          </cell>
          <cell r="C187">
            <v>254000</v>
          </cell>
        </row>
        <row r="188">
          <cell r="A188" t="str">
            <v>S1007013GTO</v>
          </cell>
          <cell r="B188" t="str">
            <v>GTO 2010 Guangzhou Road show (July)</v>
          </cell>
          <cell r="C188">
            <v>309454.59999999998</v>
          </cell>
        </row>
        <row r="189">
          <cell r="A189" t="str">
            <v>S1007014NET</v>
          </cell>
          <cell r="B189" t="str">
            <v>NET EASE 2010 China Joy</v>
          </cell>
          <cell r="C189">
            <v>1067632</v>
          </cell>
        </row>
        <row r="190">
          <cell r="A190" t="str">
            <v>S1007015POR</v>
          </cell>
          <cell r="B190" t="str">
            <v>Porsche E2 Launch</v>
          </cell>
          <cell r="C190">
            <v>680700</v>
          </cell>
        </row>
        <row r="191">
          <cell r="A191" t="str">
            <v>S1007016AGI</v>
          </cell>
          <cell r="B191" t="str">
            <v>Infinitely better Event-Agilent</v>
          </cell>
          <cell r="C191">
            <v>64000</v>
          </cell>
        </row>
        <row r="192">
          <cell r="A192" t="str">
            <v>S1007017CIT</v>
          </cell>
          <cell r="B192" t="str">
            <v>Citibank Expo 7.14</v>
          </cell>
          <cell r="C192">
            <v>123404.26</v>
          </cell>
        </row>
        <row r="193">
          <cell r="A193" t="str">
            <v>S1007018CIT</v>
          </cell>
          <cell r="B193" t="str">
            <v>Citibank Expo 7.17</v>
          </cell>
          <cell r="C193">
            <v>173150</v>
          </cell>
        </row>
        <row r="194">
          <cell r="A194" t="str">
            <v>S1007019POR</v>
          </cell>
          <cell r="B194" t="str">
            <v>Porsche E2 Launch-Xiamen</v>
          </cell>
          <cell r="C194">
            <v>450000</v>
          </cell>
        </row>
        <row r="195">
          <cell r="A195" t="str">
            <v>S1007020RUD</v>
          </cell>
          <cell r="B195" t="str">
            <v>Cotton Star 2010 Beijing media conference</v>
          </cell>
          <cell r="C195">
            <v>2037.23</v>
          </cell>
        </row>
        <row r="196">
          <cell r="A196" t="str">
            <v>S1007021GZT</v>
          </cell>
          <cell r="B196" t="str">
            <v>GuangzhoU Week 2010 World Expo Event</v>
          </cell>
          <cell r="C196">
            <v>12500</v>
          </cell>
        </row>
        <row r="197">
          <cell r="A197" t="str">
            <v>S1007022CIT</v>
          </cell>
          <cell r="B197" t="str">
            <v>Citi Expo 7.20</v>
          </cell>
          <cell r="C197">
            <v>26170.21</v>
          </cell>
        </row>
        <row r="198">
          <cell r="A198" t="str">
            <v>S1007023CIT</v>
          </cell>
          <cell r="B198" t="str">
            <v>Citi Expo 7.21</v>
          </cell>
          <cell r="C198">
            <v>15000</v>
          </cell>
        </row>
        <row r="199">
          <cell r="A199" t="str">
            <v>S1007024CIT</v>
          </cell>
          <cell r="B199" t="str">
            <v>Citi Expo 7.28</v>
          </cell>
          <cell r="C199">
            <v>18297.87</v>
          </cell>
        </row>
        <row r="200">
          <cell r="A200" t="str">
            <v>S1007025CON</v>
          </cell>
          <cell r="B200" t="str">
            <v>Graphic Printouts for European pavilion</v>
          </cell>
          <cell r="C200">
            <v>723.83</v>
          </cell>
        </row>
        <row r="201">
          <cell r="A201" t="str">
            <v>S1007026POR</v>
          </cell>
          <cell r="B201" t="str">
            <v>Porsche Center order board printings</v>
          </cell>
          <cell r="C201">
            <v>1263.82</v>
          </cell>
        </row>
        <row r="202">
          <cell r="A202" t="str">
            <v>S1007027GAM</v>
          </cell>
          <cell r="B202" t="str">
            <v>GameForge 2010 China Joy</v>
          </cell>
          <cell r="C202">
            <v>87000</v>
          </cell>
        </row>
        <row r="203">
          <cell r="A203" t="str">
            <v>S1007028POR</v>
          </cell>
          <cell r="B203" t="str">
            <v>Porsche welcome Pack</v>
          </cell>
          <cell r="C203">
            <v>177608.21</v>
          </cell>
        </row>
        <row r="204">
          <cell r="A204" t="str">
            <v>S1007030CIT</v>
          </cell>
          <cell r="B204" t="str">
            <v>Citi Expo 7.26</v>
          </cell>
          <cell r="C204">
            <v>3500</v>
          </cell>
        </row>
        <row r="205">
          <cell r="A205" t="str">
            <v>S1008001GHO</v>
          </cell>
          <cell r="B205" t="str">
            <v>GHO 2010 Haerbin Auto Show</v>
          </cell>
          <cell r="C205">
            <v>919603.19</v>
          </cell>
        </row>
        <row r="206">
          <cell r="A206" t="str">
            <v>S1008004SGM</v>
          </cell>
          <cell r="B206" t="str">
            <v>SGM 2010 Shenyang Road Show</v>
          </cell>
          <cell r="C206">
            <v>936376.06</v>
          </cell>
        </row>
        <row r="207">
          <cell r="A207" t="str">
            <v>S1008005UBJ</v>
          </cell>
          <cell r="B207" t="str">
            <v>China Knitting 2010</v>
          </cell>
          <cell r="C207">
            <v>129664.88</v>
          </cell>
        </row>
        <row r="208">
          <cell r="A208" t="str">
            <v>S1008006UBJ</v>
          </cell>
          <cell r="B208" t="str">
            <v>Yarn Expo 2010</v>
          </cell>
          <cell r="C208">
            <v>135087.53</v>
          </cell>
        </row>
        <row r="209">
          <cell r="A209" t="str">
            <v>S1008007GTO</v>
          </cell>
          <cell r="B209" t="str">
            <v>GTO 2010 Haerbing Road show</v>
          </cell>
          <cell r="C209">
            <v>598121.06000000006</v>
          </cell>
        </row>
        <row r="210">
          <cell r="A210" t="str">
            <v>S1008008GTO</v>
          </cell>
          <cell r="B210" t="str">
            <v>GTO 2010 Shenyang Road show</v>
          </cell>
          <cell r="C210">
            <v>615186.02</v>
          </cell>
        </row>
        <row r="211">
          <cell r="A211" t="str">
            <v>S1008009GTO</v>
          </cell>
          <cell r="B211" t="str">
            <v>GTO 2010 Shanghai Road show</v>
          </cell>
          <cell r="C211">
            <v>337944.3</v>
          </cell>
        </row>
        <row r="212">
          <cell r="A212" t="str">
            <v>S1008010GTO</v>
          </cell>
          <cell r="B212" t="str">
            <v>GTO 2010 Ningbo Road show (New)</v>
          </cell>
          <cell r="C212">
            <v>420586.03</v>
          </cell>
        </row>
        <row r="213">
          <cell r="A213" t="str">
            <v>S1008011GTO</v>
          </cell>
          <cell r="B213" t="str">
            <v>GTO 2010 Dalian Road show</v>
          </cell>
          <cell r="C213">
            <v>481915.03</v>
          </cell>
        </row>
        <row r="214">
          <cell r="A214" t="str">
            <v>S1008012EXP</v>
          </cell>
          <cell r="B214" t="str">
            <v>Tottori at Expo Japan Pavilion</v>
          </cell>
          <cell r="C214">
            <v>197808.51</v>
          </cell>
        </row>
        <row r="215">
          <cell r="A215" t="str">
            <v>S1008013GHO</v>
          </cell>
          <cell r="B215" t="str">
            <v>GHO 2010 Ningbo Auto Show (Aug)</v>
          </cell>
          <cell r="C215">
            <v>673820.48</v>
          </cell>
        </row>
        <row r="216">
          <cell r="A216" t="str">
            <v>S1008014GTO</v>
          </cell>
          <cell r="B216" t="str">
            <v>GTO 2010 Beijing Road show (Aug)</v>
          </cell>
          <cell r="C216">
            <v>406798.46</v>
          </cell>
        </row>
        <row r="217">
          <cell r="A217" t="str">
            <v>S1008015JOM</v>
          </cell>
          <cell r="B217" t="str">
            <v>J-J 2010 Cordis Fuwai August Show</v>
          </cell>
          <cell r="C217">
            <v>110378.72</v>
          </cell>
        </row>
        <row r="218">
          <cell r="A218" t="str">
            <v>S1008016GTO</v>
          </cell>
          <cell r="B218" t="str">
            <v>GTO 2010 Foshan Road show(New)</v>
          </cell>
          <cell r="C218">
            <v>272535.96000000002</v>
          </cell>
        </row>
        <row r="219">
          <cell r="A219" t="str">
            <v>S1008017TRW</v>
          </cell>
          <cell r="B219" t="str">
            <v>TRW Techshow 2010</v>
          </cell>
          <cell r="C219">
            <v>129651.06</v>
          </cell>
        </row>
        <row r="220">
          <cell r="A220" t="str">
            <v>S1008018VIS</v>
          </cell>
          <cell r="B220" t="str">
            <v>Visteon 2010 tech show in China</v>
          </cell>
          <cell r="C220">
            <v>1086585.1499999999</v>
          </cell>
        </row>
        <row r="221">
          <cell r="A221" t="str">
            <v>S1008019POX</v>
          </cell>
          <cell r="B221" t="str">
            <v>MEDTEC China 2010</v>
          </cell>
          <cell r="C221">
            <v>58000</v>
          </cell>
        </row>
        <row r="222">
          <cell r="A222" t="str">
            <v>S1008020NIS</v>
          </cell>
          <cell r="B222" t="str">
            <v>Zhengzhou Nissan 2010 Ningbo  Road show</v>
          </cell>
          <cell r="C222">
            <v>238000</v>
          </cell>
        </row>
        <row r="223">
          <cell r="A223" t="str">
            <v>S1008021CIT</v>
          </cell>
          <cell r="B223" t="str">
            <v>Citi Expo 8.11</v>
          </cell>
          <cell r="C223">
            <v>17127.66</v>
          </cell>
        </row>
        <row r="224">
          <cell r="A224" t="str">
            <v>S1008022GHO</v>
          </cell>
          <cell r="B224" t="str">
            <v>GHO 2010 Lanzhou Auto Show</v>
          </cell>
          <cell r="C224">
            <v>383952.12</v>
          </cell>
        </row>
        <row r="225">
          <cell r="A225" t="str">
            <v>S1008023TET</v>
          </cell>
          <cell r="B225" t="str">
            <v>Greek project at Shanghai Library(Aug)</v>
          </cell>
          <cell r="C225">
            <v>445440.43</v>
          </cell>
        </row>
        <row r="226">
          <cell r="A226" t="str">
            <v>S1008024GNC</v>
          </cell>
          <cell r="B226" t="str">
            <v>Jabra 818 CEO cocktail</v>
          </cell>
          <cell r="C226">
            <v>108138.3</v>
          </cell>
        </row>
        <row r="227">
          <cell r="A227" t="str">
            <v>S1008026XIH</v>
          </cell>
          <cell r="B227" t="str">
            <v>China Knitting 2010-祥鸿</v>
          </cell>
          <cell r="C227">
            <v>34002.68</v>
          </cell>
        </row>
        <row r="228">
          <cell r="A228" t="str">
            <v>S1008027CHI</v>
          </cell>
          <cell r="B228" t="str">
            <v>Chickeeduck back to school event</v>
          </cell>
          <cell r="C228">
            <v>104000</v>
          </cell>
        </row>
        <row r="229">
          <cell r="A229" t="str">
            <v>S1008028CUM</v>
          </cell>
          <cell r="B229" t="str">
            <v>Cummins 830@ USAP</v>
          </cell>
          <cell r="C229">
            <v>55000</v>
          </cell>
        </row>
        <row r="230">
          <cell r="A230" t="str">
            <v>S1009001MMI</v>
          </cell>
          <cell r="B230" t="str">
            <v>Analytica China 2010</v>
          </cell>
          <cell r="C230">
            <v>718083.36</v>
          </cell>
        </row>
        <row r="231">
          <cell r="A231" t="str">
            <v>S1009003GHO</v>
          </cell>
          <cell r="B231" t="str">
            <v>GHO 2010 Haikou Auto Show</v>
          </cell>
          <cell r="C231">
            <v>396520.74</v>
          </cell>
        </row>
        <row r="232">
          <cell r="A232" t="str">
            <v>S1009004GHO</v>
          </cell>
          <cell r="B232" t="str">
            <v>GHO 2010 Chengdu Auto Show</v>
          </cell>
          <cell r="C232">
            <v>1499870.96</v>
          </cell>
        </row>
        <row r="233">
          <cell r="A233" t="str">
            <v>S1009005GHO</v>
          </cell>
          <cell r="B233" t="str">
            <v>GHO 2010 Xian Auto Show</v>
          </cell>
          <cell r="C233">
            <v>810726.38</v>
          </cell>
        </row>
        <row r="234">
          <cell r="A234" t="str">
            <v>S1009008GHO</v>
          </cell>
          <cell r="B234" t="str">
            <v>GHO 2010 Dongguan Auto Show</v>
          </cell>
          <cell r="C234">
            <v>901433.88</v>
          </cell>
        </row>
        <row r="235">
          <cell r="A235" t="str">
            <v>S1009009GHO</v>
          </cell>
          <cell r="B235" t="str">
            <v>GHO 2010 Jinan Auto Show</v>
          </cell>
          <cell r="C235">
            <v>309638.09000000003</v>
          </cell>
        </row>
        <row r="236">
          <cell r="A236" t="str">
            <v>S1009010MFK</v>
          </cell>
          <cell r="B236" t="str">
            <v>Paper World 2010</v>
          </cell>
          <cell r="C236">
            <v>813498.72</v>
          </cell>
        </row>
        <row r="237">
          <cell r="A237" t="str">
            <v>S1009012NIS</v>
          </cell>
          <cell r="B237" t="str">
            <v>Zhengzhou Nissan 2010 Nanjing  Road show</v>
          </cell>
          <cell r="C237">
            <v>299139.40000000002</v>
          </cell>
        </row>
        <row r="238">
          <cell r="A238" t="str">
            <v>S1009013NIS</v>
          </cell>
          <cell r="B238" t="str">
            <v>Zhengzhou Nissan 2010 Chengdu  Road show</v>
          </cell>
          <cell r="C238">
            <v>408340.6</v>
          </cell>
        </row>
        <row r="239">
          <cell r="A239" t="str">
            <v>S1009014SGM</v>
          </cell>
          <cell r="B239" t="str">
            <v>SGM 2010 Chengdu Road Show</v>
          </cell>
          <cell r="C239">
            <v>1779712.76</v>
          </cell>
        </row>
        <row r="240">
          <cell r="A240" t="str">
            <v>S1009017DTE</v>
          </cell>
          <cell r="B240" t="str">
            <v>Deloiite SH Confernece</v>
          </cell>
          <cell r="C240">
            <v>603015.96</v>
          </cell>
        </row>
        <row r="241">
          <cell r="A241" t="str">
            <v>S1009018GHO</v>
          </cell>
          <cell r="B241" t="str">
            <v>GHO 2010 Nanjing  Auto Show (Sep)</v>
          </cell>
          <cell r="C241">
            <v>435837.71</v>
          </cell>
        </row>
        <row r="242">
          <cell r="A242" t="str">
            <v>S1009019GTO</v>
          </cell>
          <cell r="B242" t="str">
            <v>GTO 2010 Beijing Road show (Sep)</v>
          </cell>
          <cell r="C242">
            <v>291494.39</v>
          </cell>
        </row>
        <row r="243">
          <cell r="A243" t="str">
            <v>S1009020GTO</v>
          </cell>
          <cell r="B243" t="str">
            <v>GTO 2010 Wuhan Road show (Sep)</v>
          </cell>
          <cell r="C243">
            <v>297757.56</v>
          </cell>
        </row>
        <row r="244">
          <cell r="A244" t="str">
            <v>S1009021GTO</v>
          </cell>
          <cell r="B244" t="str">
            <v>GTO 2010 Jinan Road show (Sep)</v>
          </cell>
          <cell r="C244">
            <v>276066.14</v>
          </cell>
        </row>
        <row r="245">
          <cell r="A245" t="str">
            <v>S1009022GTO</v>
          </cell>
          <cell r="B245" t="str">
            <v>GTO 2010 Haikou Road show</v>
          </cell>
          <cell r="C245">
            <v>338351.21</v>
          </cell>
        </row>
        <row r="246">
          <cell r="A246" t="str">
            <v>S1009023GTO</v>
          </cell>
          <cell r="B246" t="str">
            <v>GTO 2010 Yantai Road show</v>
          </cell>
          <cell r="C246">
            <v>430618.79</v>
          </cell>
        </row>
        <row r="247">
          <cell r="A247" t="str">
            <v>S1009024GTO</v>
          </cell>
          <cell r="B247" t="str">
            <v>GTO 2010 Weifang Auto Show (Sep)</v>
          </cell>
          <cell r="C247">
            <v>354909.65</v>
          </cell>
        </row>
        <row r="248">
          <cell r="A248" t="str">
            <v>S1009025GTO</v>
          </cell>
          <cell r="B248" t="str">
            <v>GTO 2010 Chengdu Auto Show</v>
          </cell>
          <cell r="C248">
            <v>989228.8</v>
          </cell>
        </row>
        <row r="249">
          <cell r="A249" t="str">
            <v>S1009026GTO</v>
          </cell>
          <cell r="B249" t="str">
            <v>GTO 2010 Suzhou Auto Show (Sep)</v>
          </cell>
          <cell r="C249">
            <v>215802.37</v>
          </cell>
        </row>
        <row r="250">
          <cell r="A250" t="str">
            <v>S1009027GTO</v>
          </cell>
          <cell r="B250" t="str">
            <v>GTO 2010 Taiyuan Road show (Sep)</v>
          </cell>
          <cell r="C250">
            <v>405727.68</v>
          </cell>
        </row>
        <row r="251">
          <cell r="A251" t="str">
            <v>S1009029GTO</v>
          </cell>
          <cell r="B251" t="str">
            <v>GTO 2010 Fuzhou Road show (Sep)</v>
          </cell>
          <cell r="C251">
            <v>517824.04</v>
          </cell>
        </row>
        <row r="252">
          <cell r="A252" t="str">
            <v>S1009030GTO</v>
          </cell>
          <cell r="B252" t="str">
            <v>GTO 2010 Tianjin Road show</v>
          </cell>
          <cell r="C252">
            <v>560013.99</v>
          </cell>
        </row>
        <row r="253">
          <cell r="A253" t="str">
            <v>S1009031GTO</v>
          </cell>
          <cell r="B253" t="str">
            <v>GTO 2010 Guangzhou Road show (Sep)</v>
          </cell>
          <cell r="C253">
            <v>327793.78999999998</v>
          </cell>
        </row>
        <row r="254">
          <cell r="A254" t="str">
            <v>S1009032GTO</v>
          </cell>
          <cell r="B254" t="str">
            <v>GTO 2010 Dongguan Road show</v>
          </cell>
          <cell r="C254">
            <v>593389.44999999995</v>
          </cell>
        </row>
        <row r="255">
          <cell r="A255" t="str">
            <v>S1009033GTO</v>
          </cell>
          <cell r="B255" t="str">
            <v>GTO 2010 Nanjing Road show (First)</v>
          </cell>
          <cell r="C255">
            <v>444019.47</v>
          </cell>
        </row>
        <row r="256">
          <cell r="A256" t="str">
            <v>S1009034GTO</v>
          </cell>
          <cell r="B256" t="str">
            <v>GTO 2010 Wuxi Road show (Second)</v>
          </cell>
          <cell r="C256">
            <v>425759.19</v>
          </cell>
        </row>
        <row r="257">
          <cell r="A257" t="str">
            <v>S1009035GTO</v>
          </cell>
          <cell r="B257" t="str">
            <v>GTO 2010 Xian Road show</v>
          </cell>
          <cell r="C257">
            <v>472621.11</v>
          </cell>
        </row>
        <row r="258">
          <cell r="A258" t="str">
            <v>S1009036GTO</v>
          </cell>
          <cell r="B258" t="str">
            <v>GTO 2010 Hefei Road show</v>
          </cell>
          <cell r="C258">
            <v>275841.67</v>
          </cell>
        </row>
        <row r="259">
          <cell r="A259" t="str">
            <v>S1009038GTO</v>
          </cell>
          <cell r="B259" t="str">
            <v>GTO 2010 Shenzhen Road show (Sep)</v>
          </cell>
          <cell r="C259">
            <v>521318.62</v>
          </cell>
        </row>
        <row r="260">
          <cell r="A260" t="str">
            <v>S1009041AGI</v>
          </cell>
          <cell r="B260" t="str">
            <v>Analytica China 2010-Agilent</v>
          </cell>
          <cell r="C260">
            <v>266912.77</v>
          </cell>
        </row>
        <row r="261">
          <cell r="A261" t="str">
            <v>S1009042POR</v>
          </cell>
          <cell r="B261" t="str">
            <v>Porsche NICEC-CCC Chengdu</v>
          </cell>
          <cell r="C261">
            <v>1106961.98</v>
          </cell>
        </row>
        <row r="262">
          <cell r="A262" t="str">
            <v>S1009044NET</v>
          </cell>
          <cell r="B262" t="str">
            <v>Net Easa TX2</v>
          </cell>
          <cell r="C262">
            <v>904400</v>
          </cell>
        </row>
        <row r="263">
          <cell r="A263" t="str">
            <v>S1009046T9C</v>
          </cell>
          <cell r="B263" t="str">
            <v>The 9 City 2010 New Press</v>
          </cell>
          <cell r="C263">
            <v>350000</v>
          </cell>
        </row>
        <row r="264">
          <cell r="A264" t="str">
            <v>S1009048NOK</v>
          </cell>
          <cell r="B264" t="str">
            <v>NOARK 2010 ASIA SOLAR POWER</v>
          </cell>
          <cell r="C264">
            <v>338745.74</v>
          </cell>
        </row>
        <row r="265">
          <cell r="A265" t="str">
            <v>S1009054TRW</v>
          </cell>
          <cell r="B265" t="str">
            <v>TRW Techshow 2010(Sep)</v>
          </cell>
          <cell r="C265">
            <v>101005.32</v>
          </cell>
        </row>
        <row r="266">
          <cell r="A266" t="str">
            <v>S1009055COC</v>
          </cell>
          <cell r="B266" t="str">
            <v>Coke BK Presentation</v>
          </cell>
          <cell r="C266">
            <v>118510.64</v>
          </cell>
        </row>
        <row r="267">
          <cell r="A267" t="str">
            <v>S1009056CIT</v>
          </cell>
          <cell r="B267" t="str">
            <v>Citi Expo 9.8</v>
          </cell>
          <cell r="C267">
            <v>29468.09</v>
          </cell>
        </row>
        <row r="268">
          <cell r="A268" t="str">
            <v>S1009057CIT</v>
          </cell>
          <cell r="B268" t="str">
            <v>Citi Expo 9.9</v>
          </cell>
          <cell r="C268">
            <v>15851.06</v>
          </cell>
        </row>
        <row r="269">
          <cell r="A269" t="str">
            <v>S1009058POR</v>
          </cell>
          <cell r="B269" t="str">
            <v>Porsche Fuzhou Autoshow</v>
          </cell>
          <cell r="C269">
            <v>79968.41</v>
          </cell>
        </row>
        <row r="270">
          <cell r="A270" t="str">
            <v>S1009059REV</v>
          </cell>
          <cell r="B270" t="str">
            <v>Revlon Jinan Roadshow</v>
          </cell>
          <cell r="C270">
            <v>49734.04</v>
          </cell>
        </row>
        <row r="271">
          <cell r="A271" t="str">
            <v>S1009060AMC</v>
          </cell>
          <cell r="B271" t="str">
            <v>Amcham Conference</v>
          </cell>
          <cell r="C271">
            <v>100000</v>
          </cell>
        </row>
        <row r="272">
          <cell r="A272" t="str">
            <v>S1010002MEF</v>
          </cell>
          <cell r="B272" t="str">
            <v>Music China and Pro-light sound</v>
          </cell>
          <cell r="C272">
            <v>593889</v>
          </cell>
        </row>
        <row r="273">
          <cell r="A273" t="str">
            <v>S1010003GHO</v>
          </cell>
          <cell r="B273" t="str">
            <v>GHO 2010 Nanchang Auto Show</v>
          </cell>
          <cell r="C273">
            <v>287156.81</v>
          </cell>
        </row>
        <row r="274">
          <cell r="A274" t="str">
            <v>S1010004NIS</v>
          </cell>
          <cell r="B274" t="str">
            <v>Zhengzhou Nissan 2010 Taiyuan  Road show</v>
          </cell>
          <cell r="C274">
            <v>311654.03999999998</v>
          </cell>
        </row>
        <row r="275">
          <cell r="A275" t="str">
            <v>S1010005NIS</v>
          </cell>
          <cell r="B275" t="str">
            <v>Zhengzhou Nissan 2010 Hangzhou  Road show</v>
          </cell>
          <cell r="C275">
            <v>596321.71</v>
          </cell>
        </row>
        <row r="276">
          <cell r="A276" t="str">
            <v>S1010006SGM</v>
          </cell>
          <cell r="B276" t="str">
            <v>SGM 2010 Hangzhou Road Show</v>
          </cell>
          <cell r="C276">
            <v>1005442.59</v>
          </cell>
        </row>
        <row r="277">
          <cell r="A277" t="str">
            <v>S1010007SYN</v>
          </cell>
          <cell r="B277" t="str">
            <v>Synthes X EED Beijing meeting</v>
          </cell>
          <cell r="C277">
            <v>809126.89</v>
          </cell>
        </row>
        <row r="278">
          <cell r="A278" t="str">
            <v>S1010008GTO</v>
          </cell>
          <cell r="B278" t="str">
            <v>GTO 2010 Hangzhou Road show</v>
          </cell>
          <cell r="C278">
            <v>510818.3</v>
          </cell>
        </row>
        <row r="279">
          <cell r="A279" t="str">
            <v>S1010010UBJ</v>
          </cell>
          <cell r="B279" t="str">
            <v>CINTE 2010</v>
          </cell>
          <cell r="C279">
            <v>601811.5</v>
          </cell>
        </row>
        <row r="280">
          <cell r="A280" t="str">
            <v>S1010013GHO</v>
          </cell>
          <cell r="B280" t="str">
            <v>GHO 2010 Tianjin Auto Show (Oct)</v>
          </cell>
          <cell r="C280">
            <v>888599.2</v>
          </cell>
        </row>
        <row r="281">
          <cell r="A281" t="str">
            <v>S1010014GHO</v>
          </cell>
          <cell r="B281" t="str">
            <v>GHO 2010 Qingdao Auto Show (Oct)</v>
          </cell>
          <cell r="C281">
            <v>166566.49</v>
          </cell>
        </row>
        <row r="282">
          <cell r="A282" t="str">
            <v>S1010020JOM</v>
          </cell>
          <cell r="B282" t="str">
            <v>Johnson and Johnson 2010 Cordis Greatwall Oct Show</v>
          </cell>
          <cell r="C282">
            <v>86000</v>
          </cell>
        </row>
        <row r="283">
          <cell r="A283" t="str">
            <v>S1010021SFB</v>
          </cell>
          <cell r="B283" t="str">
            <v>Framboise Bakery Shop Deco Project</v>
          </cell>
          <cell r="C283">
            <v>235800</v>
          </cell>
        </row>
        <row r="284">
          <cell r="A284" t="str">
            <v>S1010022RUD</v>
          </cell>
          <cell r="B284" t="str">
            <v>Cotton Private Exhibition</v>
          </cell>
          <cell r="C284">
            <v>580000</v>
          </cell>
        </row>
        <row r="285">
          <cell r="A285" t="str">
            <v>S1010023T9C</v>
          </cell>
          <cell r="B285" t="str">
            <v>China 8th International Digital  Content Expo-九城</v>
          </cell>
          <cell r="C285">
            <v>651900</v>
          </cell>
        </row>
        <row r="286">
          <cell r="A286" t="str">
            <v>S1010024ADJ</v>
          </cell>
          <cell r="B286" t="str">
            <v>Music China and Pro-light sound-American DJ</v>
          </cell>
          <cell r="C286">
            <v>12920</v>
          </cell>
        </row>
        <row r="287">
          <cell r="A287" t="str">
            <v>S1010025NOK</v>
          </cell>
          <cell r="B287" t="str">
            <v>Noark EP China</v>
          </cell>
          <cell r="C287">
            <v>236350</v>
          </cell>
        </row>
        <row r="288">
          <cell r="A288" t="str">
            <v>S1010027MEF</v>
          </cell>
          <cell r="B288" t="str">
            <v>CINTE 2010-Messe Frankfurt(HK)</v>
          </cell>
          <cell r="C288">
            <v>74726.42</v>
          </cell>
        </row>
        <row r="289">
          <cell r="A289" t="str">
            <v>S1010028UBS</v>
          </cell>
          <cell r="B289" t="str">
            <v>UBS GCC storage fee of 2010</v>
          </cell>
          <cell r="C289">
            <v>42765.96</v>
          </cell>
        </row>
        <row r="290">
          <cell r="A290" t="str">
            <v>S1010029CIT</v>
          </cell>
          <cell r="B290" t="str">
            <v>Citibank Expo 13-14.Oct</v>
          </cell>
          <cell r="C290">
            <v>17127.66</v>
          </cell>
        </row>
        <row r="291">
          <cell r="A291" t="str">
            <v>S1010030CIT</v>
          </cell>
          <cell r="B291" t="str">
            <v>Citibank Night Event Oct.15</v>
          </cell>
          <cell r="C291">
            <v>2000</v>
          </cell>
        </row>
        <row r="292">
          <cell r="A292" t="str">
            <v>S1010031TRW</v>
          </cell>
          <cell r="B292" t="str">
            <v>TRW Techshow 2010-Wuhan</v>
          </cell>
          <cell r="C292">
            <v>94505.32</v>
          </cell>
        </row>
        <row r="293">
          <cell r="A293" t="str">
            <v>S1010032POS</v>
          </cell>
          <cell r="B293" t="str">
            <v>Tiancity Beijing Digi</v>
          </cell>
          <cell r="C293">
            <v>8000</v>
          </cell>
        </row>
        <row r="294">
          <cell r="A294" t="str">
            <v>S1010033GHO</v>
          </cell>
          <cell r="B294" t="str">
            <v>G.Honda-Crosstour Launch</v>
          </cell>
          <cell r="C294">
            <v>723268</v>
          </cell>
        </row>
        <row r="295">
          <cell r="A295" t="str">
            <v>S1010034UBS</v>
          </cell>
          <cell r="B295" t="str">
            <v>Easy Pull (Clare Hu)</v>
          </cell>
          <cell r="C295">
            <v>1595.74</v>
          </cell>
        </row>
        <row r="296">
          <cell r="A296" t="str">
            <v>S1010035CIT</v>
          </cell>
          <cell r="B296" t="str">
            <v>Citibank 3 Banners</v>
          </cell>
          <cell r="C296">
            <v>1968.09</v>
          </cell>
        </row>
        <row r="297">
          <cell r="A297" t="str">
            <v>S1010037CHI</v>
          </cell>
          <cell r="B297" t="str">
            <v>Chickeeduck Halloween Show</v>
          </cell>
          <cell r="C297">
            <v>19000</v>
          </cell>
        </row>
        <row r="298">
          <cell r="A298" t="str">
            <v>S1010039POR</v>
          </cell>
          <cell r="B298" t="str">
            <v>Ordering board printing No2(Porsche SH)</v>
          </cell>
          <cell r="C298">
            <v>1369.14</v>
          </cell>
        </row>
        <row r="299">
          <cell r="A299" t="str">
            <v>S1010040POR</v>
          </cell>
          <cell r="B299" t="str">
            <v>Ordering board printing No3(Porsche BJ)</v>
          </cell>
          <cell r="C299">
            <v>1474.46</v>
          </cell>
        </row>
        <row r="300">
          <cell r="A300" t="str">
            <v>S1011001GHO</v>
          </cell>
          <cell r="B300" t="str">
            <v>GHO 2010 Zhengzhou Auto Show</v>
          </cell>
          <cell r="C300">
            <v>849935.8</v>
          </cell>
        </row>
        <row r="301">
          <cell r="A301" t="str">
            <v>S1011002NIS</v>
          </cell>
          <cell r="B301" t="str">
            <v>Zhengzhou Nissan 2010 Zhengzhou  Road show</v>
          </cell>
          <cell r="C301">
            <v>275290.89</v>
          </cell>
        </row>
        <row r="302">
          <cell r="A302" t="str">
            <v>S1011003GTO</v>
          </cell>
          <cell r="B302" t="str">
            <v>GTO 2010 Wenzhou  Road show (Nov)</v>
          </cell>
          <cell r="C302">
            <v>373391.64</v>
          </cell>
        </row>
        <row r="303">
          <cell r="A303" t="str">
            <v>S1011004GTO</v>
          </cell>
          <cell r="B303" t="str">
            <v>GTO 2010 Zhengzhou  Road show</v>
          </cell>
          <cell r="C303">
            <v>484185.02</v>
          </cell>
        </row>
        <row r="304">
          <cell r="A304" t="str">
            <v>S1011005GTO</v>
          </cell>
          <cell r="B304" t="str">
            <v>GTO 2010 Yiwu Road show (Nov)</v>
          </cell>
          <cell r="C304">
            <v>229258.8</v>
          </cell>
        </row>
        <row r="305">
          <cell r="A305" t="str">
            <v>S1011007AES</v>
          </cell>
          <cell r="B305" t="str">
            <v>H and G -Yiwu 2010</v>
          </cell>
          <cell r="C305">
            <v>131148.94</v>
          </cell>
        </row>
        <row r="306">
          <cell r="A306" t="str">
            <v>S1011009POR</v>
          </cell>
          <cell r="B306" t="str">
            <v>Porsche Macau Dealer Conference 2010</v>
          </cell>
          <cell r="C306">
            <v>1169967.3700000001</v>
          </cell>
        </row>
        <row r="307">
          <cell r="A307" t="str">
            <v>S1011011GTO</v>
          </cell>
          <cell r="B307" t="str">
            <v>GTO 2010 Wenling Road show</v>
          </cell>
          <cell r="C307">
            <v>343208.51</v>
          </cell>
        </row>
        <row r="308">
          <cell r="A308" t="str">
            <v>S1011014DIS</v>
          </cell>
          <cell r="B308" t="str">
            <v>Chevron Bangkok touch screen installation</v>
          </cell>
          <cell r="C308">
            <v>44629.79</v>
          </cell>
        </row>
        <row r="309">
          <cell r="A309" t="str">
            <v>S1011015SJH</v>
          </cell>
          <cell r="B309" t="str">
            <v>Yiwu Mechanical Show (绍兴金昊）</v>
          </cell>
          <cell r="C309">
            <v>29617.02</v>
          </cell>
        </row>
        <row r="310">
          <cell r="A310" t="str">
            <v>S1011016JOM</v>
          </cell>
          <cell r="B310" t="str">
            <v>Johnson and Johnson International Conference of Neu</v>
          </cell>
          <cell r="C310">
            <v>83802.13</v>
          </cell>
        </row>
        <row r="311">
          <cell r="A311" t="str">
            <v>S1011017NOK</v>
          </cell>
          <cell r="B311" t="str">
            <v>NOARK Shanghai Industrial Exposition</v>
          </cell>
          <cell r="C311">
            <v>225010</v>
          </cell>
        </row>
        <row r="312">
          <cell r="A312" t="str">
            <v>S1011018FED</v>
          </cell>
          <cell r="B312" t="str">
            <v>Federal Mogul office graphics</v>
          </cell>
          <cell r="C312">
            <v>9800</v>
          </cell>
        </row>
        <row r="313">
          <cell r="A313" t="str">
            <v>S1011019ERI</v>
          </cell>
          <cell r="B313" t="str">
            <v>ERICO Graphic work</v>
          </cell>
          <cell r="C313">
            <v>11063.83</v>
          </cell>
        </row>
        <row r="314">
          <cell r="A314" t="str">
            <v>S1011021BES</v>
          </cell>
          <cell r="B314" t="str">
            <v>H and G -Yiwu 2010_Best Yield HK</v>
          </cell>
          <cell r="C314">
            <v>243393.61</v>
          </cell>
        </row>
        <row r="315">
          <cell r="A315" t="str">
            <v>S1011023CIT</v>
          </cell>
          <cell r="B315" t="str">
            <v>Citi Booth for China Global Bebt Capital Markets 20</v>
          </cell>
          <cell r="C315">
            <v>14500</v>
          </cell>
        </row>
        <row r="316">
          <cell r="A316" t="str">
            <v>S1011026GHO</v>
          </cell>
          <cell r="B316" t="str">
            <v>GHO 2010 Kunming Auto Show(Nov)</v>
          </cell>
          <cell r="C316">
            <v>425980.8</v>
          </cell>
        </row>
        <row r="317">
          <cell r="A317" t="str">
            <v>S1011027UBS</v>
          </cell>
          <cell r="B317" t="str">
            <v>UBS AG Design revision fee</v>
          </cell>
          <cell r="C317">
            <v>8553.19</v>
          </cell>
        </row>
        <row r="318">
          <cell r="A318" t="str">
            <v>S1012001GHO</v>
          </cell>
          <cell r="B318" t="str">
            <v>GHO 2010 Nanning Auto Show</v>
          </cell>
          <cell r="C318">
            <v>898031.81</v>
          </cell>
        </row>
        <row r="319">
          <cell r="A319" t="str">
            <v>S1012002GHO</v>
          </cell>
          <cell r="B319" t="str">
            <v>GHO 2010 Changsha Auto Show</v>
          </cell>
          <cell r="C319">
            <v>999617.29</v>
          </cell>
        </row>
        <row r="320">
          <cell r="A320" t="str">
            <v>S1012015POR</v>
          </cell>
          <cell r="B320" t="str">
            <v>2010 Porsche GZ Auto Show</v>
          </cell>
          <cell r="C320">
            <v>1855604.11</v>
          </cell>
        </row>
        <row r="321">
          <cell r="A321" t="str">
            <v>S1012016NOK</v>
          </cell>
          <cell r="B321" t="str">
            <v>Noark new office Building Decoration</v>
          </cell>
          <cell r="C321">
            <v>120000</v>
          </cell>
        </row>
        <row r="322">
          <cell r="A322" t="str">
            <v>S1012019TVT</v>
          </cell>
          <cell r="B322" t="str">
            <v>Success Exhibition- 天津职业技术师范大学</v>
          </cell>
          <cell r="C322">
            <v>1520000</v>
          </cell>
        </row>
        <row r="323">
          <cell r="A323" t="str">
            <v>S1101005UBS</v>
          </cell>
          <cell r="B323" t="str">
            <v>UBS Trading Booth GCC 2011</v>
          </cell>
          <cell r="C323">
            <v>38904.26</v>
          </cell>
        </row>
        <row r="324">
          <cell r="A324" t="str">
            <v>S1101008JOM</v>
          </cell>
          <cell r="B324" t="str">
            <v>Johnson and Johnson Annual Meeting</v>
          </cell>
          <cell r="C324">
            <v>79900</v>
          </cell>
        </row>
        <row r="325">
          <cell r="A325" t="str">
            <v>S1012012ZIM</v>
          </cell>
          <cell r="B325" t="str">
            <v>合计</v>
          </cell>
          <cell r="C325">
            <v>135897715.86000001</v>
          </cell>
        </row>
      </sheetData>
      <sheetData sheetId="1" refreshError="1">
        <row r="1">
          <cell r="A1" t="str">
            <v>编码</v>
          </cell>
          <cell r="B1" t="str">
            <v>项目名称</v>
          </cell>
          <cell r="C1" t="str">
            <v>方向2</v>
          </cell>
          <cell r="D1" t="str">
            <v>期初余额</v>
          </cell>
          <cell r="E1" t="str">
            <v>本期借方发生</v>
          </cell>
          <cell r="F1" t="str">
            <v>本期贷方发生</v>
          </cell>
          <cell r="G1" t="str">
            <v>方向6</v>
          </cell>
          <cell r="H1" t="str">
            <v>期末余额</v>
          </cell>
        </row>
        <row r="2">
          <cell r="A2" t="str">
            <v>ALS-060410</v>
          </cell>
          <cell r="B2" t="str">
            <v>060410 ALSTOM Beijing meeting</v>
          </cell>
          <cell r="C2" t="str">
            <v>平</v>
          </cell>
          <cell r="D2">
            <v>0</v>
          </cell>
          <cell r="E2">
            <v>0</v>
          </cell>
          <cell r="F2">
            <v>0</v>
          </cell>
          <cell r="G2" t="str">
            <v>平</v>
          </cell>
          <cell r="H2">
            <v>0</v>
          </cell>
        </row>
        <row r="3">
          <cell r="A3" t="str">
            <v>G1004001GAC</v>
          </cell>
          <cell r="B3" t="str">
            <v>GAC Auto Car Show Beijing 2010</v>
          </cell>
          <cell r="C3" t="str">
            <v>平</v>
          </cell>
          <cell r="D3">
            <v>0</v>
          </cell>
          <cell r="E3">
            <v>17034</v>
          </cell>
          <cell r="F3">
            <v>3678</v>
          </cell>
          <cell r="G3" t="str">
            <v>借</v>
          </cell>
          <cell r="H3">
            <v>13356</v>
          </cell>
        </row>
        <row r="4">
          <cell r="A4" t="str">
            <v>G1008002ZTE</v>
          </cell>
          <cell r="B4" t="str">
            <v>2010中国（广州）国际数字家庭产业博览会</v>
          </cell>
          <cell r="C4" t="str">
            <v>平</v>
          </cell>
          <cell r="D4">
            <v>0</v>
          </cell>
          <cell r="E4">
            <v>12456.7</v>
          </cell>
          <cell r="F4">
            <v>0</v>
          </cell>
          <cell r="G4" t="str">
            <v>借</v>
          </cell>
          <cell r="H4">
            <v>12456.7</v>
          </cell>
        </row>
        <row r="5">
          <cell r="A5" t="str">
            <v>G1009001GHO</v>
          </cell>
          <cell r="B5" t="str">
            <v>G.Honda Show Room Car Display Kit</v>
          </cell>
          <cell r="C5" t="str">
            <v>平</v>
          </cell>
          <cell r="D5">
            <v>0</v>
          </cell>
          <cell r="E5">
            <v>36973.1</v>
          </cell>
          <cell r="F5">
            <v>0</v>
          </cell>
          <cell r="G5" t="str">
            <v>借</v>
          </cell>
          <cell r="H5">
            <v>36973.1</v>
          </cell>
        </row>
        <row r="6">
          <cell r="A6" t="str">
            <v>G1010001GAC</v>
          </cell>
          <cell r="B6" t="str">
            <v>Asian Games 2010 GAC pavilion</v>
          </cell>
          <cell r="C6" t="str">
            <v>平</v>
          </cell>
          <cell r="D6">
            <v>0</v>
          </cell>
          <cell r="E6">
            <v>7991</v>
          </cell>
          <cell r="F6">
            <v>0</v>
          </cell>
          <cell r="G6" t="str">
            <v>借</v>
          </cell>
          <cell r="H6">
            <v>7991</v>
          </cell>
        </row>
        <row r="7">
          <cell r="A7" t="str">
            <v>G1010002ZTE</v>
          </cell>
          <cell r="B7" t="str">
            <v>Broadband World Forum 2010</v>
          </cell>
          <cell r="C7" t="str">
            <v>平</v>
          </cell>
          <cell r="D7">
            <v>0</v>
          </cell>
          <cell r="E7">
            <v>246251.5</v>
          </cell>
          <cell r="F7">
            <v>246251.5</v>
          </cell>
          <cell r="G7" t="str">
            <v>平</v>
          </cell>
          <cell r="H7">
            <v>0</v>
          </cell>
        </row>
        <row r="8">
          <cell r="A8" t="str">
            <v>G1010003NCA</v>
          </cell>
          <cell r="B8" t="str">
            <v>NAC annual dinner 2010</v>
          </cell>
          <cell r="C8" t="str">
            <v>平</v>
          </cell>
          <cell r="D8">
            <v>0</v>
          </cell>
          <cell r="E8">
            <v>0</v>
          </cell>
          <cell r="F8">
            <v>0</v>
          </cell>
          <cell r="G8" t="str">
            <v>平</v>
          </cell>
          <cell r="H8">
            <v>0</v>
          </cell>
        </row>
        <row r="9">
          <cell r="A9" t="str">
            <v>G1011001GAC</v>
          </cell>
          <cell r="B9" t="str">
            <v>GAC Auto Car Show Guangzhou 2010</v>
          </cell>
          <cell r="C9" t="str">
            <v>平</v>
          </cell>
          <cell r="D9">
            <v>0</v>
          </cell>
          <cell r="E9">
            <v>12330</v>
          </cell>
          <cell r="F9">
            <v>12330</v>
          </cell>
          <cell r="G9" t="str">
            <v>平</v>
          </cell>
          <cell r="H9">
            <v>0</v>
          </cell>
        </row>
        <row r="10">
          <cell r="A10" t="str">
            <v>G1011002GAC</v>
          </cell>
          <cell r="B10" t="str">
            <v>Shenzhen 2010 EVS-25</v>
          </cell>
          <cell r="C10" t="str">
            <v>平</v>
          </cell>
          <cell r="D10">
            <v>0</v>
          </cell>
          <cell r="E10">
            <v>3657</v>
          </cell>
          <cell r="F10">
            <v>0</v>
          </cell>
          <cell r="G10" t="str">
            <v>借</v>
          </cell>
          <cell r="H10">
            <v>3657</v>
          </cell>
        </row>
        <row r="11">
          <cell r="A11" t="str">
            <v>G1102001ZTE</v>
          </cell>
          <cell r="B11" t="str">
            <v>2011 Barcelona Mobile World Congress</v>
          </cell>
          <cell r="C11" t="str">
            <v>平</v>
          </cell>
          <cell r="D11">
            <v>0</v>
          </cell>
          <cell r="E11">
            <v>10642.53</v>
          </cell>
          <cell r="F11">
            <v>0</v>
          </cell>
          <cell r="G11" t="str">
            <v>借</v>
          </cell>
          <cell r="H11">
            <v>10642.53</v>
          </cell>
        </row>
        <row r="12">
          <cell r="A12" t="str">
            <v>S0908013UHK</v>
          </cell>
          <cell r="B12" t="str">
            <v>Intertextile 2009</v>
          </cell>
          <cell r="C12" t="str">
            <v>借</v>
          </cell>
          <cell r="D12">
            <v>14478.2</v>
          </cell>
          <cell r="E12">
            <v>0</v>
          </cell>
          <cell r="F12">
            <v>14478.2</v>
          </cell>
          <cell r="G12" t="str">
            <v>平</v>
          </cell>
          <cell r="H12">
            <v>0</v>
          </cell>
        </row>
        <row r="13">
          <cell r="A13" t="str">
            <v>S0909028DIM</v>
          </cell>
          <cell r="B13" t="str">
            <v>MED TED 2009</v>
          </cell>
          <cell r="C13" t="str">
            <v>借</v>
          </cell>
          <cell r="D13">
            <v>7357.64</v>
          </cell>
          <cell r="E13">
            <v>0</v>
          </cell>
          <cell r="F13">
            <v>7357.64</v>
          </cell>
          <cell r="G13" t="str">
            <v>平</v>
          </cell>
          <cell r="H13">
            <v>0</v>
          </cell>
        </row>
        <row r="14">
          <cell r="A14" t="str">
            <v>S0909033GRA</v>
          </cell>
          <cell r="B14" t="str">
            <v>Gracegift store move out</v>
          </cell>
          <cell r="C14" t="str">
            <v>借</v>
          </cell>
          <cell r="D14">
            <v>318</v>
          </cell>
          <cell r="E14">
            <v>0</v>
          </cell>
          <cell r="F14">
            <v>318</v>
          </cell>
          <cell r="G14" t="str">
            <v>平</v>
          </cell>
          <cell r="H14">
            <v>0</v>
          </cell>
        </row>
        <row r="15">
          <cell r="A15" t="str">
            <v>S0910003SGM</v>
          </cell>
          <cell r="B15" t="str">
            <v>2009 SGM Hangzhou Road Show</v>
          </cell>
          <cell r="C15" t="str">
            <v>借</v>
          </cell>
          <cell r="D15">
            <v>462970.02</v>
          </cell>
          <cell r="E15">
            <v>0</v>
          </cell>
          <cell r="F15">
            <v>462970.02</v>
          </cell>
          <cell r="G15" t="str">
            <v>平</v>
          </cell>
          <cell r="H15">
            <v>0</v>
          </cell>
        </row>
        <row r="16">
          <cell r="A16" t="str">
            <v>S0910005AVA</v>
          </cell>
          <cell r="B16" t="str">
            <v>Avaya 2010 APAC Partner Conference</v>
          </cell>
          <cell r="C16" t="str">
            <v>平</v>
          </cell>
          <cell r="D16">
            <v>0</v>
          </cell>
          <cell r="E16">
            <v>334735.46999999997</v>
          </cell>
          <cell r="F16">
            <v>334735.46999999997</v>
          </cell>
          <cell r="G16" t="str">
            <v>平</v>
          </cell>
          <cell r="H16">
            <v>0</v>
          </cell>
        </row>
        <row r="17">
          <cell r="A17" t="str">
            <v>S0910011GTO</v>
          </cell>
          <cell r="B17" t="str">
            <v>GTO 2009 Guangzhou Road Show(New)</v>
          </cell>
          <cell r="C17" t="str">
            <v>借</v>
          </cell>
          <cell r="D17">
            <v>116432</v>
          </cell>
          <cell r="E17">
            <v>0</v>
          </cell>
          <cell r="F17">
            <v>116432</v>
          </cell>
          <cell r="G17" t="str">
            <v>平</v>
          </cell>
          <cell r="H17">
            <v>0</v>
          </cell>
        </row>
        <row r="18">
          <cell r="A18" t="str">
            <v>S0910016UHK</v>
          </cell>
          <cell r="B18" t="str">
            <v>Music China 2009-Germany Pavilion</v>
          </cell>
          <cell r="C18" t="str">
            <v>借</v>
          </cell>
          <cell r="D18">
            <v>311481.65999999997</v>
          </cell>
          <cell r="E18">
            <v>0</v>
          </cell>
          <cell r="F18">
            <v>311481.65999999997</v>
          </cell>
          <cell r="G18" t="str">
            <v>平</v>
          </cell>
          <cell r="H18">
            <v>0</v>
          </cell>
        </row>
        <row r="19">
          <cell r="A19" t="str">
            <v>S0911001TDC</v>
          </cell>
          <cell r="B19" t="str">
            <v>Style HK Show in Chongqing</v>
          </cell>
          <cell r="C19" t="str">
            <v>借</v>
          </cell>
          <cell r="D19">
            <v>735164.43</v>
          </cell>
          <cell r="E19">
            <v>2226227.46</v>
          </cell>
          <cell r="F19">
            <v>2961391.89</v>
          </cell>
          <cell r="G19" t="str">
            <v>平</v>
          </cell>
          <cell r="H19">
            <v>0</v>
          </cell>
        </row>
        <row r="20">
          <cell r="A20" t="str">
            <v>S0911004GTO</v>
          </cell>
          <cell r="B20" t="str">
            <v>GTO 2009 Zhengzhou Road Show</v>
          </cell>
          <cell r="C20" t="str">
            <v>借</v>
          </cell>
          <cell r="D20">
            <v>306118.40000000002</v>
          </cell>
          <cell r="E20">
            <v>0</v>
          </cell>
          <cell r="F20">
            <v>306118.40000000002</v>
          </cell>
          <cell r="G20" t="str">
            <v>平</v>
          </cell>
          <cell r="H20">
            <v>0</v>
          </cell>
        </row>
        <row r="21">
          <cell r="A21" t="str">
            <v>S0911012ICE</v>
          </cell>
          <cell r="B21" t="str">
            <v>FHC China 2009</v>
          </cell>
          <cell r="C21" t="str">
            <v>借</v>
          </cell>
          <cell r="D21">
            <v>851868.55</v>
          </cell>
          <cell r="E21">
            <v>165080.9</v>
          </cell>
          <cell r="F21">
            <v>1016949.45</v>
          </cell>
          <cell r="G21" t="str">
            <v>平</v>
          </cell>
          <cell r="H21">
            <v>0</v>
          </cell>
        </row>
        <row r="22">
          <cell r="A22" t="str">
            <v>S0911016GTO</v>
          </cell>
          <cell r="B22" t="str">
            <v>GTO 2009 Guangzhou Roadshow</v>
          </cell>
          <cell r="C22" t="str">
            <v>借</v>
          </cell>
          <cell r="D22">
            <v>69395</v>
          </cell>
          <cell r="E22">
            <v>0</v>
          </cell>
          <cell r="F22">
            <v>69395</v>
          </cell>
          <cell r="G22" t="str">
            <v>平</v>
          </cell>
          <cell r="H22">
            <v>0</v>
          </cell>
        </row>
        <row r="23">
          <cell r="A23" t="str">
            <v>S0911021SDA</v>
          </cell>
          <cell r="B23" t="str">
            <v>Zhejiang Roadshow</v>
          </cell>
          <cell r="C23" t="str">
            <v>借</v>
          </cell>
          <cell r="D23">
            <v>234645.51</v>
          </cell>
          <cell r="E23">
            <v>120575.21</v>
          </cell>
          <cell r="F23">
            <v>355220.72</v>
          </cell>
          <cell r="G23" t="str">
            <v>平</v>
          </cell>
          <cell r="H23">
            <v>0</v>
          </cell>
        </row>
        <row r="24">
          <cell r="A24" t="str">
            <v>S0911023SOB</v>
          </cell>
          <cell r="B24" t="str">
            <v>HSBC IR Roadshow</v>
          </cell>
          <cell r="C24" t="str">
            <v>借</v>
          </cell>
          <cell r="D24">
            <v>9564</v>
          </cell>
          <cell r="E24">
            <v>0</v>
          </cell>
          <cell r="F24">
            <v>9564</v>
          </cell>
          <cell r="G24" t="str">
            <v>平</v>
          </cell>
          <cell r="H24">
            <v>0</v>
          </cell>
        </row>
        <row r="25">
          <cell r="A25" t="str">
            <v>S0912002SGM</v>
          </cell>
          <cell r="B25" t="str">
            <v>2009 SGM Changsha Road Show</v>
          </cell>
          <cell r="C25" t="str">
            <v>借</v>
          </cell>
          <cell r="D25">
            <v>316190.68</v>
          </cell>
          <cell r="E25">
            <v>0</v>
          </cell>
          <cell r="F25">
            <v>316190.68</v>
          </cell>
          <cell r="G25" t="str">
            <v>平</v>
          </cell>
          <cell r="H25">
            <v>0</v>
          </cell>
        </row>
        <row r="26">
          <cell r="A26" t="str">
            <v>S0912003GTO</v>
          </cell>
          <cell r="B26" t="str">
            <v>GTO 2009 Nanning Road Show</v>
          </cell>
          <cell r="C26" t="str">
            <v>借</v>
          </cell>
          <cell r="D26">
            <v>329462.06</v>
          </cell>
          <cell r="E26">
            <v>0</v>
          </cell>
          <cell r="F26">
            <v>329462.06</v>
          </cell>
          <cell r="G26" t="str">
            <v>平</v>
          </cell>
          <cell r="H26">
            <v>0</v>
          </cell>
        </row>
        <row r="27">
          <cell r="A27" t="str">
            <v>S0912004GTO</v>
          </cell>
          <cell r="B27" t="str">
            <v>GTO 2009 Changsha Road Show</v>
          </cell>
          <cell r="C27" t="str">
            <v>借</v>
          </cell>
          <cell r="D27">
            <v>258665.94</v>
          </cell>
          <cell r="E27">
            <v>0</v>
          </cell>
          <cell r="F27">
            <v>258665.94</v>
          </cell>
          <cell r="G27" t="str">
            <v>平</v>
          </cell>
          <cell r="H27">
            <v>0</v>
          </cell>
        </row>
        <row r="28">
          <cell r="A28" t="str">
            <v>S0912005UHK</v>
          </cell>
          <cell r="B28" t="str">
            <v>Marinetec China 2009_German Pavilion</v>
          </cell>
          <cell r="C28" t="str">
            <v>借</v>
          </cell>
          <cell r="D28">
            <v>545690.12</v>
          </cell>
          <cell r="E28">
            <v>874577.67</v>
          </cell>
          <cell r="F28">
            <v>1420267.79</v>
          </cell>
          <cell r="G28" t="str">
            <v>平</v>
          </cell>
          <cell r="H28">
            <v>0</v>
          </cell>
        </row>
        <row r="29">
          <cell r="A29" t="str">
            <v>S0912007DIM</v>
          </cell>
          <cell r="B29" t="str">
            <v>Marinetec China 2009-DIM</v>
          </cell>
          <cell r="C29" t="str">
            <v>借</v>
          </cell>
          <cell r="D29">
            <v>118914.62</v>
          </cell>
          <cell r="E29">
            <v>22976</v>
          </cell>
          <cell r="F29">
            <v>141890.62</v>
          </cell>
          <cell r="G29" t="str">
            <v>平</v>
          </cell>
          <cell r="H29">
            <v>0</v>
          </cell>
        </row>
        <row r="30">
          <cell r="A30" t="str">
            <v>S0912010GTO</v>
          </cell>
          <cell r="B30" t="str">
            <v>GTO 2009 Wuxi Road show(New)</v>
          </cell>
          <cell r="C30" t="str">
            <v>借</v>
          </cell>
          <cell r="D30">
            <v>127325.5</v>
          </cell>
          <cell r="E30">
            <v>0</v>
          </cell>
          <cell r="F30">
            <v>127325.5</v>
          </cell>
          <cell r="G30" t="str">
            <v>平</v>
          </cell>
          <cell r="H30">
            <v>0</v>
          </cell>
        </row>
        <row r="31">
          <cell r="A31" t="str">
            <v>S0912014MUE</v>
          </cell>
          <cell r="B31" t="str">
            <v>LVMH RoadShow Make up for ever</v>
          </cell>
          <cell r="C31" t="str">
            <v>借</v>
          </cell>
          <cell r="D31">
            <v>10674</v>
          </cell>
          <cell r="E31">
            <v>0</v>
          </cell>
          <cell r="F31">
            <v>10674</v>
          </cell>
          <cell r="G31" t="str">
            <v>平</v>
          </cell>
          <cell r="H31">
            <v>0</v>
          </cell>
        </row>
        <row r="32">
          <cell r="A32" t="str">
            <v>S0912015CDR</v>
          </cell>
          <cell r="B32" t="str">
            <v>LVMH RoadShow Christian Dior</v>
          </cell>
          <cell r="C32" t="str">
            <v>借</v>
          </cell>
          <cell r="D32">
            <v>1163</v>
          </cell>
          <cell r="E32">
            <v>206642</v>
          </cell>
          <cell r="F32">
            <v>207805</v>
          </cell>
          <cell r="G32" t="str">
            <v>平</v>
          </cell>
          <cell r="H32">
            <v>0</v>
          </cell>
        </row>
        <row r="33">
          <cell r="A33" t="str">
            <v>S0912016SDA</v>
          </cell>
          <cell r="B33" t="str">
            <v>BJ games exhibition</v>
          </cell>
          <cell r="C33" t="str">
            <v>借</v>
          </cell>
          <cell r="D33">
            <v>248571.5</v>
          </cell>
          <cell r="E33">
            <v>308937.24</v>
          </cell>
          <cell r="F33">
            <v>311781.5</v>
          </cell>
          <cell r="G33" t="str">
            <v>借</v>
          </cell>
          <cell r="H33">
            <v>245727.24</v>
          </cell>
        </row>
        <row r="34">
          <cell r="A34" t="str">
            <v>S0912017AGI</v>
          </cell>
          <cell r="B34" t="str">
            <v>Agilent Hangzhou</v>
          </cell>
          <cell r="C34" t="str">
            <v>借</v>
          </cell>
          <cell r="D34">
            <v>44255.29</v>
          </cell>
          <cell r="E34">
            <v>0</v>
          </cell>
          <cell r="F34">
            <v>44255.29</v>
          </cell>
          <cell r="G34" t="str">
            <v>平</v>
          </cell>
          <cell r="H34">
            <v>0</v>
          </cell>
        </row>
        <row r="35">
          <cell r="A35" t="str">
            <v>S0912018AWY</v>
          </cell>
          <cell r="B35" t="str">
            <v>Amway 2009 Staff Christmas Party</v>
          </cell>
          <cell r="C35" t="str">
            <v>借</v>
          </cell>
          <cell r="D35">
            <v>18</v>
          </cell>
          <cell r="E35">
            <v>0</v>
          </cell>
          <cell r="F35">
            <v>18</v>
          </cell>
          <cell r="G35" t="str">
            <v>平</v>
          </cell>
          <cell r="H35">
            <v>0</v>
          </cell>
        </row>
        <row r="36">
          <cell r="A36" t="str">
            <v>S09998</v>
          </cell>
          <cell r="B36" t="str">
            <v>Others</v>
          </cell>
          <cell r="C36" t="str">
            <v>平</v>
          </cell>
          <cell r="D36">
            <v>0</v>
          </cell>
          <cell r="E36">
            <v>440</v>
          </cell>
          <cell r="F36">
            <v>440</v>
          </cell>
          <cell r="G36" t="str">
            <v>平</v>
          </cell>
          <cell r="H36">
            <v>0</v>
          </cell>
        </row>
        <row r="37">
          <cell r="A37" t="str">
            <v>S1001002AVA</v>
          </cell>
          <cell r="B37" t="str">
            <v>Avaya China Conference</v>
          </cell>
          <cell r="C37" t="str">
            <v>平</v>
          </cell>
          <cell r="D37">
            <v>0</v>
          </cell>
          <cell r="E37">
            <v>1448.36</v>
          </cell>
          <cell r="F37">
            <v>1448.36</v>
          </cell>
          <cell r="G37" t="str">
            <v>平</v>
          </cell>
          <cell r="H37">
            <v>0</v>
          </cell>
        </row>
        <row r="38">
          <cell r="A38" t="str">
            <v>S1001003LOR</v>
          </cell>
          <cell r="B38" t="str">
            <v>梅龙镇展台</v>
          </cell>
          <cell r="C38" t="str">
            <v>借</v>
          </cell>
          <cell r="D38">
            <v>452</v>
          </cell>
          <cell r="E38">
            <v>0</v>
          </cell>
          <cell r="F38">
            <v>452</v>
          </cell>
          <cell r="G38" t="str">
            <v>平</v>
          </cell>
          <cell r="H38">
            <v>0</v>
          </cell>
        </row>
        <row r="39">
          <cell r="A39" t="str">
            <v>S1001004UBS</v>
          </cell>
          <cell r="B39" t="str">
            <v>Trade Tech China 2010</v>
          </cell>
          <cell r="C39" t="str">
            <v>平</v>
          </cell>
          <cell r="D39">
            <v>0</v>
          </cell>
          <cell r="E39">
            <v>350</v>
          </cell>
          <cell r="F39">
            <v>350</v>
          </cell>
          <cell r="G39" t="str">
            <v>平</v>
          </cell>
          <cell r="H39">
            <v>0</v>
          </cell>
        </row>
        <row r="40">
          <cell r="A40" t="str">
            <v>S1001005UBS</v>
          </cell>
          <cell r="B40" t="str">
            <v>GCC Shanghai 2010</v>
          </cell>
          <cell r="C40" t="str">
            <v>平</v>
          </cell>
          <cell r="D40">
            <v>0</v>
          </cell>
          <cell r="E40">
            <v>4464.2700000000004</v>
          </cell>
          <cell r="F40">
            <v>4464.2700000000004</v>
          </cell>
          <cell r="G40" t="str">
            <v>平</v>
          </cell>
          <cell r="H40">
            <v>0</v>
          </cell>
        </row>
        <row r="41">
          <cell r="A41" t="str">
            <v>S1001006EEI</v>
          </cell>
          <cell r="B41" t="str">
            <v>Federal Mogul Kiosk</v>
          </cell>
          <cell r="C41" t="str">
            <v>平</v>
          </cell>
          <cell r="D41">
            <v>0</v>
          </cell>
          <cell r="E41">
            <v>36800</v>
          </cell>
          <cell r="F41">
            <v>36800</v>
          </cell>
          <cell r="G41" t="str">
            <v>平</v>
          </cell>
          <cell r="H41">
            <v>0</v>
          </cell>
        </row>
        <row r="42">
          <cell r="A42" t="str">
            <v>S1001007JOM</v>
          </cell>
          <cell r="B42" t="str">
            <v>2010 Cordis Exhibition in China (Beijing)</v>
          </cell>
          <cell r="C42" t="str">
            <v>借</v>
          </cell>
          <cell r="D42">
            <v>64</v>
          </cell>
          <cell r="E42">
            <v>58404.5</v>
          </cell>
          <cell r="F42">
            <v>58468.5</v>
          </cell>
          <cell r="G42" t="str">
            <v>平</v>
          </cell>
          <cell r="H42">
            <v>0</v>
          </cell>
        </row>
        <row r="43">
          <cell r="A43" t="str">
            <v>S1001008GTO</v>
          </cell>
          <cell r="B43" t="str">
            <v>2010广丰投标</v>
          </cell>
          <cell r="C43" t="str">
            <v>平</v>
          </cell>
          <cell r="D43">
            <v>0</v>
          </cell>
          <cell r="E43">
            <v>-1168.3</v>
          </cell>
          <cell r="F43">
            <v>-1168.3</v>
          </cell>
          <cell r="G43" t="str">
            <v>平</v>
          </cell>
          <cell r="H43">
            <v>0</v>
          </cell>
        </row>
        <row r="44">
          <cell r="A44" t="str">
            <v>S1001010UBS</v>
          </cell>
          <cell r="B44" t="str">
            <v>UBS Greater China Conference 2010</v>
          </cell>
          <cell r="C44" t="str">
            <v>借</v>
          </cell>
          <cell r="D44">
            <v>213.1</v>
          </cell>
          <cell r="E44">
            <v>251474.05</v>
          </cell>
          <cell r="F44">
            <v>251687.15</v>
          </cell>
          <cell r="G44" t="str">
            <v>平</v>
          </cell>
          <cell r="H44">
            <v>0</v>
          </cell>
        </row>
        <row r="45">
          <cell r="A45" t="str">
            <v>S1001011GDH</v>
          </cell>
          <cell r="B45" t="str">
            <v>2010年GTMC 全国巡回展路演车投标</v>
          </cell>
          <cell r="C45" t="str">
            <v>平</v>
          </cell>
          <cell r="D45">
            <v>0</v>
          </cell>
          <cell r="E45">
            <v>130</v>
          </cell>
          <cell r="F45">
            <v>130</v>
          </cell>
          <cell r="G45" t="str">
            <v>平</v>
          </cell>
          <cell r="H45">
            <v>0</v>
          </cell>
        </row>
        <row r="46">
          <cell r="A46" t="str">
            <v>S1001013MUE</v>
          </cell>
          <cell r="B46" t="str">
            <v>LVMH RoadShow</v>
          </cell>
          <cell r="C46" t="str">
            <v>平</v>
          </cell>
          <cell r="D46">
            <v>0</v>
          </cell>
          <cell r="E46">
            <v>58159.7</v>
          </cell>
          <cell r="F46">
            <v>58159.7</v>
          </cell>
          <cell r="G46" t="str">
            <v>平</v>
          </cell>
          <cell r="H46">
            <v>0</v>
          </cell>
        </row>
        <row r="47">
          <cell r="A47" t="str">
            <v>S1001014AGI</v>
          </cell>
          <cell r="B47" t="str">
            <v>Chongqing Agilent Dinner</v>
          </cell>
          <cell r="C47" t="str">
            <v>平</v>
          </cell>
          <cell r="D47">
            <v>0</v>
          </cell>
          <cell r="E47">
            <v>50000</v>
          </cell>
          <cell r="F47">
            <v>50000</v>
          </cell>
          <cell r="G47" t="str">
            <v>平</v>
          </cell>
          <cell r="H47">
            <v>0</v>
          </cell>
        </row>
        <row r="48">
          <cell r="A48" t="str">
            <v>S1001016TBA</v>
          </cell>
          <cell r="B48" t="str">
            <v>Graphic Work</v>
          </cell>
          <cell r="C48" t="str">
            <v>平</v>
          </cell>
          <cell r="D48">
            <v>0</v>
          </cell>
          <cell r="E48">
            <v>1345.1</v>
          </cell>
          <cell r="F48">
            <v>1345.1</v>
          </cell>
          <cell r="G48" t="str">
            <v>平</v>
          </cell>
          <cell r="H48">
            <v>0</v>
          </cell>
        </row>
        <row r="49">
          <cell r="A49" t="str">
            <v>S1002001FMC</v>
          </cell>
          <cell r="B49" t="str">
            <v>Ferderal Mogual Tech show</v>
          </cell>
          <cell r="C49" t="str">
            <v>平</v>
          </cell>
          <cell r="D49">
            <v>0</v>
          </cell>
          <cell r="E49">
            <v>3333.06</v>
          </cell>
          <cell r="F49">
            <v>3333.06</v>
          </cell>
          <cell r="G49" t="str">
            <v>平</v>
          </cell>
          <cell r="H49">
            <v>0</v>
          </cell>
        </row>
        <row r="50">
          <cell r="A50" t="str">
            <v>S1002003UBJ</v>
          </cell>
          <cell r="B50" t="str">
            <v>The 9th Novo Nordisk Diabetes Update</v>
          </cell>
          <cell r="C50" t="str">
            <v>平</v>
          </cell>
          <cell r="D50">
            <v>0</v>
          </cell>
          <cell r="E50">
            <v>89200.960000000006</v>
          </cell>
          <cell r="F50">
            <v>89200.960000000006</v>
          </cell>
          <cell r="G50" t="str">
            <v>平</v>
          </cell>
          <cell r="H50">
            <v>0</v>
          </cell>
        </row>
        <row r="51">
          <cell r="A51" t="str">
            <v>S1002004GTO</v>
          </cell>
          <cell r="B51" t="str">
            <v>2010 G.toyota Roadshow Kit reproduction and mainten</v>
          </cell>
          <cell r="C51" t="str">
            <v>平</v>
          </cell>
          <cell r="D51">
            <v>0</v>
          </cell>
          <cell r="E51">
            <v>347448.51</v>
          </cell>
          <cell r="F51">
            <v>347448.51</v>
          </cell>
          <cell r="G51" t="str">
            <v>平</v>
          </cell>
          <cell r="H51">
            <v>0</v>
          </cell>
        </row>
        <row r="52">
          <cell r="A52" t="str">
            <v>S1002005GTO</v>
          </cell>
          <cell r="B52" t="str">
            <v>2010 G.toyota New  Kit production</v>
          </cell>
          <cell r="C52" t="str">
            <v>平</v>
          </cell>
          <cell r="D52">
            <v>0</v>
          </cell>
          <cell r="E52">
            <v>873296.23</v>
          </cell>
          <cell r="F52">
            <v>873296.23</v>
          </cell>
          <cell r="G52" t="str">
            <v>平</v>
          </cell>
          <cell r="H52">
            <v>0</v>
          </cell>
        </row>
        <row r="53">
          <cell r="A53" t="str">
            <v>S1003001PET</v>
          </cell>
          <cell r="B53" t="str">
            <v>Management service for Petroleum Hall Expo Shanghai</v>
          </cell>
          <cell r="C53" t="str">
            <v>借</v>
          </cell>
          <cell r="D53">
            <v>396</v>
          </cell>
          <cell r="E53">
            <v>0</v>
          </cell>
          <cell r="F53">
            <v>396</v>
          </cell>
          <cell r="G53" t="str">
            <v>平</v>
          </cell>
          <cell r="H53">
            <v>0</v>
          </cell>
        </row>
        <row r="54">
          <cell r="A54" t="str">
            <v>S1003002DFN</v>
          </cell>
          <cell r="B54" t="str">
            <v>DongFeng Nissan 2010 Roadshow</v>
          </cell>
          <cell r="C54" t="str">
            <v>借</v>
          </cell>
          <cell r="D54">
            <v>1180</v>
          </cell>
          <cell r="E54">
            <v>2923.7</v>
          </cell>
          <cell r="F54">
            <v>4103.7</v>
          </cell>
          <cell r="G54" t="str">
            <v>平</v>
          </cell>
          <cell r="H54">
            <v>0</v>
          </cell>
        </row>
        <row r="55">
          <cell r="A55" t="str">
            <v>S1003003ITB</v>
          </cell>
          <cell r="B55" t="str">
            <v>Intertextile Beijing Apparel Fabrics 2010</v>
          </cell>
          <cell r="C55" t="str">
            <v>借</v>
          </cell>
          <cell r="D55">
            <v>20375</v>
          </cell>
          <cell r="E55">
            <v>131865.60000000001</v>
          </cell>
          <cell r="F55">
            <v>152240.6</v>
          </cell>
          <cell r="G55" t="str">
            <v>平</v>
          </cell>
          <cell r="H55">
            <v>0</v>
          </cell>
        </row>
        <row r="56">
          <cell r="A56" t="str">
            <v>S1003004SVW</v>
          </cell>
          <cell r="B56" t="str">
            <v>Tiguan Launch Event</v>
          </cell>
          <cell r="C56" t="str">
            <v>借</v>
          </cell>
          <cell r="D56">
            <v>1098.5</v>
          </cell>
          <cell r="E56">
            <v>158</v>
          </cell>
          <cell r="F56">
            <v>1256.5</v>
          </cell>
          <cell r="G56" t="str">
            <v>平</v>
          </cell>
          <cell r="H56">
            <v>0</v>
          </cell>
        </row>
        <row r="57">
          <cell r="A57" t="str">
            <v>S1003005UHK</v>
          </cell>
          <cell r="B57" t="str">
            <v>Domotex-German Pavilion</v>
          </cell>
          <cell r="C57" t="str">
            <v>平</v>
          </cell>
          <cell r="D57">
            <v>0</v>
          </cell>
          <cell r="E57">
            <v>210310.73</v>
          </cell>
          <cell r="F57">
            <v>210310.73</v>
          </cell>
          <cell r="G57" t="str">
            <v>平</v>
          </cell>
          <cell r="H57">
            <v>0</v>
          </cell>
        </row>
        <row r="58">
          <cell r="A58" t="str">
            <v>S1003007SGM</v>
          </cell>
          <cell r="B58" t="str">
            <v>SGM 2010 Ningbo Road Show</v>
          </cell>
          <cell r="C58" t="str">
            <v>平</v>
          </cell>
          <cell r="D58">
            <v>0</v>
          </cell>
          <cell r="E58">
            <v>865533.62</v>
          </cell>
          <cell r="F58">
            <v>865533.62</v>
          </cell>
          <cell r="G58" t="str">
            <v>平</v>
          </cell>
          <cell r="H58">
            <v>0</v>
          </cell>
        </row>
        <row r="59">
          <cell r="A59" t="str">
            <v>S1003008SEM</v>
          </cell>
          <cell r="B59" t="str">
            <v>SEMICOM Show 2010</v>
          </cell>
          <cell r="C59" t="str">
            <v>平</v>
          </cell>
          <cell r="D59">
            <v>0</v>
          </cell>
          <cell r="E59">
            <v>1223</v>
          </cell>
          <cell r="F59">
            <v>1223</v>
          </cell>
          <cell r="G59" t="str">
            <v>平</v>
          </cell>
          <cell r="H59">
            <v>0</v>
          </cell>
        </row>
        <row r="60">
          <cell r="A60" t="str">
            <v>S1003009UHK</v>
          </cell>
          <cell r="B60" t="str">
            <v>Secmion 2010</v>
          </cell>
          <cell r="C60" t="str">
            <v>平</v>
          </cell>
          <cell r="D60">
            <v>0</v>
          </cell>
          <cell r="E60">
            <v>64318.64</v>
          </cell>
          <cell r="F60">
            <v>64318.64</v>
          </cell>
          <cell r="G60" t="str">
            <v>平</v>
          </cell>
          <cell r="H60">
            <v>0</v>
          </cell>
        </row>
        <row r="61">
          <cell r="A61" t="str">
            <v>S1003010GTO</v>
          </cell>
          <cell r="B61" t="str">
            <v>GTO 2010 Ningbo Road show</v>
          </cell>
          <cell r="C61" t="str">
            <v>平</v>
          </cell>
          <cell r="D61">
            <v>0</v>
          </cell>
          <cell r="E61">
            <v>351853.64</v>
          </cell>
          <cell r="F61">
            <v>351853.64</v>
          </cell>
          <cell r="G61" t="str">
            <v>平</v>
          </cell>
          <cell r="H61">
            <v>0</v>
          </cell>
        </row>
        <row r="62">
          <cell r="A62" t="str">
            <v>S1003011MUE</v>
          </cell>
          <cell r="B62" t="str">
            <v>LVMH RoadShow (Chengdu)</v>
          </cell>
          <cell r="C62" t="str">
            <v>平</v>
          </cell>
          <cell r="D62">
            <v>0</v>
          </cell>
          <cell r="E62">
            <v>339319.9</v>
          </cell>
          <cell r="F62">
            <v>339319.9</v>
          </cell>
          <cell r="G62" t="str">
            <v>平</v>
          </cell>
          <cell r="H62">
            <v>0</v>
          </cell>
        </row>
        <row r="63">
          <cell r="A63" t="str">
            <v>S1003012CDR</v>
          </cell>
          <cell r="B63" t="str">
            <v>Dior Snow 2010 Roadshow (Xian)</v>
          </cell>
          <cell r="C63" t="str">
            <v>平</v>
          </cell>
          <cell r="D63">
            <v>0</v>
          </cell>
          <cell r="E63">
            <v>133385</v>
          </cell>
          <cell r="F63">
            <v>133385</v>
          </cell>
          <cell r="G63" t="str">
            <v>平</v>
          </cell>
          <cell r="H63">
            <v>0</v>
          </cell>
        </row>
        <row r="64">
          <cell r="A64" t="str">
            <v>S1003013CDR</v>
          </cell>
          <cell r="B64" t="str">
            <v>Dior Snow 2010 Roadshow (Shenzhen)</v>
          </cell>
          <cell r="C64" t="str">
            <v>平</v>
          </cell>
          <cell r="D64">
            <v>0</v>
          </cell>
          <cell r="E64">
            <v>289056.76</v>
          </cell>
          <cell r="F64">
            <v>289056.76</v>
          </cell>
          <cell r="G64" t="str">
            <v>平</v>
          </cell>
          <cell r="H64">
            <v>0</v>
          </cell>
        </row>
        <row r="65">
          <cell r="A65" t="str">
            <v>S1003014CDR</v>
          </cell>
          <cell r="B65" t="str">
            <v>Dior Snow 2010 Roadshow (Shanghai Yaohan)</v>
          </cell>
          <cell r="C65" t="str">
            <v>平</v>
          </cell>
          <cell r="D65">
            <v>0</v>
          </cell>
          <cell r="E65">
            <v>13670</v>
          </cell>
          <cell r="F65">
            <v>13670</v>
          </cell>
          <cell r="G65" t="str">
            <v>平</v>
          </cell>
          <cell r="H65">
            <v>0</v>
          </cell>
        </row>
        <row r="66">
          <cell r="A66" t="str">
            <v>S1003015CDR</v>
          </cell>
          <cell r="B66" t="str">
            <v>Dior Snow 2010 Roadshow (Shanghai Is Ten)</v>
          </cell>
          <cell r="C66" t="str">
            <v>平</v>
          </cell>
          <cell r="D66">
            <v>0</v>
          </cell>
          <cell r="E66">
            <v>140012.4</v>
          </cell>
          <cell r="F66">
            <v>140012.4</v>
          </cell>
          <cell r="G66" t="str">
            <v>平</v>
          </cell>
          <cell r="H66">
            <v>0</v>
          </cell>
        </row>
        <row r="67">
          <cell r="A67" t="str">
            <v>S1003016AWY</v>
          </cell>
          <cell r="B67" t="str">
            <v>Amway store opening ceremony</v>
          </cell>
          <cell r="C67" t="str">
            <v>平</v>
          </cell>
          <cell r="D67">
            <v>0</v>
          </cell>
          <cell r="E67">
            <v>113</v>
          </cell>
          <cell r="F67">
            <v>113</v>
          </cell>
          <cell r="G67" t="str">
            <v>平</v>
          </cell>
          <cell r="H67">
            <v>0</v>
          </cell>
        </row>
        <row r="68">
          <cell r="A68" t="str">
            <v>S1003017EGM</v>
          </cell>
          <cell r="B68" t="str">
            <v>Semicon Show 2010-EGMO</v>
          </cell>
          <cell r="C68" t="str">
            <v>平</v>
          </cell>
          <cell r="D68">
            <v>0</v>
          </cell>
          <cell r="E68">
            <v>1300</v>
          </cell>
          <cell r="F68">
            <v>1300</v>
          </cell>
          <cell r="G68" t="str">
            <v>平</v>
          </cell>
          <cell r="H68">
            <v>0</v>
          </cell>
        </row>
        <row r="69">
          <cell r="A69" t="str">
            <v>S1003018FRE</v>
          </cell>
          <cell r="B69" t="str">
            <v>Semicon Show 2010-Freiburg</v>
          </cell>
          <cell r="C69" t="str">
            <v>平</v>
          </cell>
          <cell r="D69">
            <v>0</v>
          </cell>
          <cell r="E69">
            <v>142451.95000000001</v>
          </cell>
          <cell r="F69">
            <v>142451.95000000001</v>
          </cell>
          <cell r="G69" t="str">
            <v>平</v>
          </cell>
          <cell r="H69">
            <v>0</v>
          </cell>
        </row>
        <row r="70">
          <cell r="A70" t="str">
            <v>S1003019TEL</v>
          </cell>
          <cell r="B70" t="str">
            <v>Semicon Show 2010-Tokyo Electron Shanghai Ltd</v>
          </cell>
          <cell r="C70" t="str">
            <v>平</v>
          </cell>
          <cell r="D70">
            <v>0</v>
          </cell>
          <cell r="E70">
            <v>1900</v>
          </cell>
          <cell r="F70">
            <v>1900</v>
          </cell>
          <cell r="G70" t="str">
            <v>平</v>
          </cell>
          <cell r="H70">
            <v>0</v>
          </cell>
        </row>
        <row r="71">
          <cell r="A71" t="str">
            <v>S1003020JOM</v>
          </cell>
          <cell r="B71" t="str">
            <v>2010 Cordis Exhibition in China (Zhengzhou)</v>
          </cell>
          <cell r="C71" t="str">
            <v>平</v>
          </cell>
          <cell r="D71">
            <v>0</v>
          </cell>
          <cell r="E71">
            <v>39990</v>
          </cell>
          <cell r="F71">
            <v>39990</v>
          </cell>
          <cell r="G71" t="str">
            <v>平</v>
          </cell>
          <cell r="H71">
            <v>0</v>
          </cell>
        </row>
        <row r="72">
          <cell r="A72" t="str">
            <v>S1003021JOM</v>
          </cell>
          <cell r="B72" t="str">
            <v>2010 Cordis Exhibition in China (Beijing National C</v>
          </cell>
          <cell r="C72" t="str">
            <v>平</v>
          </cell>
          <cell r="D72">
            <v>0</v>
          </cell>
          <cell r="E72">
            <v>70570</v>
          </cell>
          <cell r="F72">
            <v>70570</v>
          </cell>
          <cell r="G72" t="str">
            <v>平</v>
          </cell>
          <cell r="H72">
            <v>0</v>
          </cell>
        </row>
        <row r="73">
          <cell r="A73" t="str">
            <v>S1003023REV</v>
          </cell>
          <cell r="B73" t="str">
            <v>Revlon Road show (济南）</v>
          </cell>
          <cell r="C73" t="str">
            <v>平</v>
          </cell>
          <cell r="D73">
            <v>0</v>
          </cell>
          <cell r="E73">
            <v>57368</v>
          </cell>
          <cell r="F73">
            <v>57368</v>
          </cell>
          <cell r="G73" t="str">
            <v>平</v>
          </cell>
          <cell r="H73">
            <v>0</v>
          </cell>
        </row>
        <row r="74">
          <cell r="A74" t="str">
            <v>S1003024REV</v>
          </cell>
          <cell r="B74" t="str">
            <v>Revlon Road show (南京）</v>
          </cell>
          <cell r="C74" t="str">
            <v>平</v>
          </cell>
          <cell r="D74">
            <v>0</v>
          </cell>
          <cell r="E74">
            <v>46218.6</v>
          </cell>
          <cell r="F74">
            <v>46218.6</v>
          </cell>
          <cell r="G74" t="str">
            <v>平</v>
          </cell>
          <cell r="H74">
            <v>0</v>
          </cell>
        </row>
        <row r="75">
          <cell r="A75" t="str">
            <v>S1003027VIL</v>
          </cell>
          <cell r="B75" t="str">
            <v>Expo Build 2010</v>
          </cell>
          <cell r="C75" t="str">
            <v>平</v>
          </cell>
          <cell r="D75">
            <v>0</v>
          </cell>
          <cell r="E75">
            <v>159386.23999999999</v>
          </cell>
          <cell r="F75">
            <v>159386.23999999999</v>
          </cell>
          <cell r="G75" t="str">
            <v>平</v>
          </cell>
          <cell r="H75">
            <v>0</v>
          </cell>
        </row>
        <row r="76">
          <cell r="A76" t="str">
            <v>S1003028ADS</v>
          </cell>
          <cell r="B76" t="str">
            <v>Adidas miCoach Media Workshop</v>
          </cell>
          <cell r="C76" t="str">
            <v>平</v>
          </cell>
          <cell r="D76">
            <v>0</v>
          </cell>
          <cell r="E76">
            <v>15120</v>
          </cell>
          <cell r="F76">
            <v>15120</v>
          </cell>
          <cell r="G76" t="str">
            <v>平</v>
          </cell>
          <cell r="H76">
            <v>0</v>
          </cell>
        </row>
        <row r="77">
          <cell r="A77" t="str">
            <v>S1004001SAC</v>
          </cell>
          <cell r="B77" t="str">
            <v>SAIC 2010 Auto Show</v>
          </cell>
          <cell r="C77" t="str">
            <v>借</v>
          </cell>
          <cell r="D77">
            <v>860</v>
          </cell>
          <cell r="E77">
            <v>0</v>
          </cell>
          <cell r="F77">
            <v>860</v>
          </cell>
          <cell r="G77" t="str">
            <v>平</v>
          </cell>
          <cell r="H77">
            <v>0</v>
          </cell>
        </row>
        <row r="78">
          <cell r="A78" t="str">
            <v>S1004002GHO</v>
          </cell>
          <cell r="B78" t="str">
            <v>Honda Joint Booth Auto BJ 2010</v>
          </cell>
          <cell r="C78" t="str">
            <v>借</v>
          </cell>
          <cell r="D78">
            <v>8751</v>
          </cell>
          <cell r="E78">
            <v>23478</v>
          </cell>
          <cell r="F78">
            <v>32229</v>
          </cell>
          <cell r="G78" t="str">
            <v>平</v>
          </cell>
          <cell r="H78">
            <v>0</v>
          </cell>
        </row>
        <row r="79">
          <cell r="A79" t="str">
            <v>S1004003DFN</v>
          </cell>
          <cell r="B79" t="str">
            <v>Dongfeng 2010 Auto Beijing</v>
          </cell>
          <cell r="C79" t="str">
            <v>平</v>
          </cell>
          <cell r="D79">
            <v>0</v>
          </cell>
          <cell r="E79">
            <v>4062355.72</v>
          </cell>
          <cell r="F79">
            <v>4062355.72</v>
          </cell>
          <cell r="G79" t="str">
            <v>平</v>
          </cell>
          <cell r="H79">
            <v>0</v>
          </cell>
        </row>
        <row r="80">
          <cell r="A80" t="str">
            <v>S1004004GHO</v>
          </cell>
          <cell r="B80" t="str">
            <v>GHO 2010 Wenzhou Auto Show</v>
          </cell>
          <cell r="C80" t="str">
            <v>平</v>
          </cell>
          <cell r="D80">
            <v>0</v>
          </cell>
          <cell r="E80">
            <v>87548.13</v>
          </cell>
          <cell r="F80">
            <v>87548.13</v>
          </cell>
          <cell r="G80" t="str">
            <v>平</v>
          </cell>
          <cell r="H80">
            <v>0</v>
          </cell>
        </row>
        <row r="81">
          <cell r="A81" t="str">
            <v>S1004005GHO</v>
          </cell>
          <cell r="B81" t="str">
            <v>GHO 2010 Nanjing Auto Show</v>
          </cell>
          <cell r="C81" t="str">
            <v>平</v>
          </cell>
          <cell r="D81">
            <v>0</v>
          </cell>
          <cell r="E81">
            <v>2200</v>
          </cell>
          <cell r="F81">
            <v>2200</v>
          </cell>
          <cell r="G81" t="str">
            <v>平</v>
          </cell>
          <cell r="H81">
            <v>0</v>
          </cell>
        </row>
        <row r="82">
          <cell r="A82" t="str">
            <v>S1004006SGM</v>
          </cell>
          <cell r="B82" t="str">
            <v>SGM 2010 Wenzhou Road Show</v>
          </cell>
          <cell r="C82" t="str">
            <v>平</v>
          </cell>
          <cell r="D82">
            <v>0</v>
          </cell>
          <cell r="E82">
            <v>467860.38</v>
          </cell>
          <cell r="F82">
            <v>467860.38</v>
          </cell>
          <cell r="G82" t="str">
            <v>平</v>
          </cell>
          <cell r="H82">
            <v>0</v>
          </cell>
        </row>
        <row r="83">
          <cell r="A83" t="str">
            <v>S1004007GTO</v>
          </cell>
          <cell r="B83" t="str">
            <v>GTO 2010 Wenzhou  Road show</v>
          </cell>
          <cell r="C83" t="str">
            <v>平</v>
          </cell>
          <cell r="D83">
            <v>0</v>
          </cell>
          <cell r="E83">
            <v>326111.02</v>
          </cell>
          <cell r="F83">
            <v>326111.02</v>
          </cell>
          <cell r="G83" t="str">
            <v>平</v>
          </cell>
          <cell r="H83">
            <v>0</v>
          </cell>
        </row>
        <row r="84">
          <cell r="A84" t="str">
            <v>S1004008GTO</v>
          </cell>
          <cell r="B84" t="str">
            <v>GTO 2010 Beijing Road show</v>
          </cell>
          <cell r="C84" t="str">
            <v>平</v>
          </cell>
          <cell r="D84">
            <v>0</v>
          </cell>
          <cell r="E84">
            <v>200320</v>
          </cell>
          <cell r="F84">
            <v>200320</v>
          </cell>
          <cell r="G84" t="str">
            <v>平</v>
          </cell>
          <cell r="H84">
            <v>0</v>
          </cell>
        </row>
        <row r="85">
          <cell r="A85" t="str">
            <v>S1004009GTO</v>
          </cell>
          <cell r="B85" t="str">
            <v>GTO 2010 Shijiazhuang Road show</v>
          </cell>
          <cell r="C85" t="str">
            <v>平</v>
          </cell>
          <cell r="D85">
            <v>0</v>
          </cell>
          <cell r="E85">
            <v>130869.24</v>
          </cell>
          <cell r="F85">
            <v>130869.24</v>
          </cell>
          <cell r="G85" t="str">
            <v>平</v>
          </cell>
          <cell r="H85">
            <v>0</v>
          </cell>
        </row>
        <row r="86">
          <cell r="A86" t="str">
            <v>S1004010GTO</v>
          </cell>
          <cell r="B86" t="str">
            <v>GTO 2010 Taiyuan Road show</v>
          </cell>
          <cell r="C86" t="str">
            <v>平</v>
          </cell>
          <cell r="D86">
            <v>0</v>
          </cell>
          <cell r="E86">
            <v>177042.3</v>
          </cell>
          <cell r="F86">
            <v>177042.3</v>
          </cell>
          <cell r="G86" t="str">
            <v>平</v>
          </cell>
          <cell r="H86">
            <v>0</v>
          </cell>
        </row>
        <row r="87">
          <cell r="A87" t="str">
            <v>S1004011GTO</v>
          </cell>
          <cell r="B87" t="str">
            <v>GTO 2010 Shaoxing Road show</v>
          </cell>
          <cell r="C87" t="str">
            <v>平</v>
          </cell>
          <cell r="D87">
            <v>0</v>
          </cell>
          <cell r="E87">
            <v>116282</v>
          </cell>
          <cell r="F87">
            <v>116282</v>
          </cell>
          <cell r="G87" t="str">
            <v>平</v>
          </cell>
          <cell r="H87">
            <v>0</v>
          </cell>
        </row>
        <row r="88">
          <cell r="A88" t="str">
            <v>S1004012GTO</v>
          </cell>
          <cell r="B88" t="str">
            <v>GTO 2010 Jinan Road show</v>
          </cell>
          <cell r="C88" t="str">
            <v>平</v>
          </cell>
          <cell r="D88">
            <v>0</v>
          </cell>
          <cell r="E88">
            <v>217841.32</v>
          </cell>
          <cell r="F88">
            <v>217841.32</v>
          </cell>
          <cell r="G88" t="str">
            <v>平</v>
          </cell>
          <cell r="H88">
            <v>0</v>
          </cell>
        </row>
        <row r="89">
          <cell r="A89" t="str">
            <v>S1004014GTO</v>
          </cell>
          <cell r="B89" t="str">
            <v>GTO 2010 Fuzhou Road show</v>
          </cell>
          <cell r="C89" t="str">
            <v>平</v>
          </cell>
          <cell r="D89">
            <v>0</v>
          </cell>
          <cell r="E89">
            <v>224269.56</v>
          </cell>
          <cell r="F89">
            <v>224269.56</v>
          </cell>
          <cell r="G89" t="str">
            <v>平</v>
          </cell>
          <cell r="H89">
            <v>0</v>
          </cell>
        </row>
        <row r="90">
          <cell r="A90" t="str">
            <v>S1004015GTO</v>
          </cell>
          <cell r="B90" t="str">
            <v>GTO 2010 Quanzhou Road show</v>
          </cell>
          <cell r="C90" t="str">
            <v>平</v>
          </cell>
          <cell r="D90">
            <v>0</v>
          </cell>
          <cell r="E90">
            <v>184830</v>
          </cell>
          <cell r="F90">
            <v>184830</v>
          </cell>
          <cell r="G90" t="str">
            <v>平</v>
          </cell>
          <cell r="H90">
            <v>0</v>
          </cell>
        </row>
        <row r="91">
          <cell r="A91" t="str">
            <v>S1004017GTO</v>
          </cell>
          <cell r="B91" t="str">
            <v>GTO 2010 Nanchang Road show</v>
          </cell>
          <cell r="C91" t="str">
            <v>平</v>
          </cell>
          <cell r="D91">
            <v>0</v>
          </cell>
          <cell r="E91">
            <v>328772.90000000002</v>
          </cell>
          <cell r="F91">
            <v>328772.90000000002</v>
          </cell>
          <cell r="G91" t="str">
            <v>平</v>
          </cell>
          <cell r="H91">
            <v>0</v>
          </cell>
        </row>
        <row r="92">
          <cell r="A92" t="str">
            <v>S1004018GTO</v>
          </cell>
          <cell r="B92" t="str">
            <v>GTO 2010 Guangzhou Road show</v>
          </cell>
          <cell r="C92" t="str">
            <v>平</v>
          </cell>
          <cell r="D92">
            <v>0</v>
          </cell>
          <cell r="E92">
            <v>219558.76</v>
          </cell>
          <cell r="F92">
            <v>219558.76</v>
          </cell>
          <cell r="G92" t="str">
            <v>平</v>
          </cell>
          <cell r="H92">
            <v>0</v>
          </cell>
        </row>
        <row r="93">
          <cell r="A93" t="str">
            <v>S1004019GTO</v>
          </cell>
          <cell r="B93" t="str">
            <v>GTO 2010 Changsha Road show</v>
          </cell>
          <cell r="C93" t="str">
            <v>平</v>
          </cell>
          <cell r="D93">
            <v>0</v>
          </cell>
          <cell r="E93">
            <v>338672.81</v>
          </cell>
          <cell r="F93">
            <v>338672.81</v>
          </cell>
          <cell r="G93" t="str">
            <v>平</v>
          </cell>
          <cell r="H93">
            <v>0</v>
          </cell>
        </row>
        <row r="94">
          <cell r="A94" t="str">
            <v>S1004021GTO</v>
          </cell>
          <cell r="B94" t="str">
            <v>GTO 2010 Nanning Road show</v>
          </cell>
          <cell r="C94" t="str">
            <v>平</v>
          </cell>
          <cell r="D94">
            <v>0</v>
          </cell>
          <cell r="E94">
            <v>137115.47</v>
          </cell>
          <cell r="F94">
            <v>137115.47</v>
          </cell>
          <cell r="G94" t="str">
            <v>平</v>
          </cell>
          <cell r="H94">
            <v>0</v>
          </cell>
        </row>
        <row r="95">
          <cell r="A95" t="str">
            <v>S1004022CHE</v>
          </cell>
          <cell r="B95" t="str">
            <v>Chery Auto BJ 2010</v>
          </cell>
          <cell r="C95" t="str">
            <v>平</v>
          </cell>
          <cell r="D95">
            <v>0</v>
          </cell>
          <cell r="E95">
            <v>451503.57</v>
          </cell>
          <cell r="F95">
            <v>0</v>
          </cell>
          <cell r="G95" t="str">
            <v>借</v>
          </cell>
          <cell r="H95">
            <v>451503.57</v>
          </cell>
        </row>
        <row r="96">
          <cell r="A96" t="str">
            <v>S1004023GHO</v>
          </cell>
          <cell r="B96" t="str">
            <v>G.Honda Outdoor production</v>
          </cell>
          <cell r="C96" t="str">
            <v>平</v>
          </cell>
          <cell r="D96">
            <v>0</v>
          </cell>
          <cell r="E96">
            <v>1553953.12</v>
          </cell>
          <cell r="F96">
            <v>1553953.12</v>
          </cell>
          <cell r="G96" t="str">
            <v>平</v>
          </cell>
          <cell r="H96">
            <v>0</v>
          </cell>
        </row>
        <row r="97">
          <cell r="A97" t="str">
            <v>S1004024POR</v>
          </cell>
          <cell r="B97" t="str">
            <v>Porsche F1 and PCCA Hospitality Event</v>
          </cell>
          <cell r="C97" t="str">
            <v>平</v>
          </cell>
          <cell r="D97">
            <v>0</v>
          </cell>
          <cell r="E97">
            <v>408228.77</v>
          </cell>
          <cell r="F97">
            <v>408228.77</v>
          </cell>
          <cell r="G97" t="str">
            <v>平</v>
          </cell>
          <cell r="H97">
            <v>0</v>
          </cell>
        </row>
        <row r="98">
          <cell r="A98" t="str">
            <v>S1004025GTO</v>
          </cell>
          <cell r="B98" t="str">
            <v>GTO 2010 Weifang Road show</v>
          </cell>
          <cell r="C98" t="str">
            <v>平</v>
          </cell>
          <cell r="D98">
            <v>0</v>
          </cell>
          <cell r="E98">
            <v>137210</v>
          </cell>
          <cell r="F98">
            <v>137210</v>
          </cell>
          <cell r="G98" t="str">
            <v>平</v>
          </cell>
          <cell r="H98">
            <v>0</v>
          </cell>
        </row>
        <row r="99">
          <cell r="A99" t="str">
            <v>S1004026GHO</v>
          </cell>
          <cell r="B99" t="str">
            <v>GHO 2010 Weifang Auto Show</v>
          </cell>
          <cell r="C99" t="str">
            <v>平</v>
          </cell>
          <cell r="D99">
            <v>0</v>
          </cell>
          <cell r="E99">
            <v>20139.599999999999</v>
          </cell>
          <cell r="F99">
            <v>20139.599999999999</v>
          </cell>
          <cell r="G99" t="str">
            <v>平</v>
          </cell>
          <cell r="H99">
            <v>0</v>
          </cell>
        </row>
        <row r="100">
          <cell r="A100" t="str">
            <v>S1004027KIA</v>
          </cell>
          <cell r="B100" t="str">
            <v>KIA Auto BJ 2010</v>
          </cell>
          <cell r="C100" t="str">
            <v>平</v>
          </cell>
          <cell r="D100">
            <v>0</v>
          </cell>
          <cell r="E100">
            <v>1248431.3700000001</v>
          </cell>
          <cell r="F100">
            <v>1248431.3700000001</v>
          </cell>
          <cell r="G100" t="str">
            <v>平</v>
          </cell>
          <cell r="H100">
            <v>0</v>
          </cell>
        </row>
        <row r="101">
          <cell r="A101" t="str">
            <v>S1004028REV</v>
          </cell>
          <cell r="B101" t="str">
            <v>Revlon Road show (南京第二场）</v>
          </cell>
          <cell r="C101" t="str">
            <v>平</v>
          </cell>
          <cell r="D101">
            <v>0</v>
          </cell>
          <cell r="E101">
            <v>15341.63</v>
          </cell>
          <cell r="F101">
            <v>15341.63</v>
          </cell>
          <cell r="G101" t="str">
            <v>平</v>
          </cell>
          <cell r="H101">
            <v>0</v>
          </cell>
        </row>
        <row r="102">
          <cell r="A102" t="str">
            <v>S1004029REV</v>
          </cell>
          <cell r="B102" t="str">
            <v>Revlon Road show (青岛）</v>
          </cell>
          <cell r="C102" t="str">
            <v>平</v>
          </cell>
          <cell r="D102">
            <v>0</v>
          </cell>
          <cell r="E102">
            <v>50177</v>
          </cell>
          <cell r="F102">
            <v>50177</v>
          </cell>
          <cell r="G102" t="str">
            <v>平</v>
          </cell>
          <cell r="H102">
            <v>0</v>
          </cell>
        </row>
        <row r="103">
          <cell r="A103" t="str">
            <v>S1004031MID</v>
          </cell>
          <cell r="B103" t="str">
            <v>Midea Show Room Design(Midea Wuxi Factory)</v>
          </cell>
          <cell r="C103" t="str">
            <v>平</v>
          </cell>
          <cell r="D103">
            <v>0</v>
          </cell>
          <cell r="E103">
            <v>3010</v>
          </cell>
          <cell r="F103">
            <v>3010</v>
          </cell>
          <cell r="G103" t="str">
            <v>平</v>
          </cell>
          <cell r="H103">
            <v>0</v>
          </cell>
        </row>
        <row r="104">
          <cell r="A104" t="str">
            <v>S1004033AGI</v>
          </cell>
          <cell r="B104" t="str">
            <v>CPSA</v>
          </cell>
          <cell r="C104" t="str">
            <v>平</v>
          </cell>
          <cell r="D104">
            <v>0</v>
          </cell>
          <cell r="E104">
            <v>30729.759999999998</v>
          </cell>
          <cell r="F104">
            <v>30729.759999999998</v>
          </cell>
          <cell r="G104" t="str">
            <v>平</v>
          </cell>
          <cell r="H104">
            <v>0</v>
          </cell>
        </row>
        <row r="105">
          <cell r="A105" t="str">
            <v>S1004034STE</v>
          </cell>
          <cell r="B105" t="str">
            <v>China International Medical Equipment Fair 2010</v>
          </cell>
          <cell r="C105" t="str">
            <v>平</v>
          </cell>
          <cell r="D105">
            <v>0</v>
          </cell>
          <cell r="E105">
            <v>43665.2</v>
          </cell>
          <cell r="F105">
            <v>0</v>
          </cell>
          <cell r="G105" t="str">
            <v>借</v>
          </cell>
          <cell r="H105">
            <v>43665.2</v>
          </cell>
        </row>
        <row r="106">
          <cell r="A106" t="str">
            <v>S1004036AND</v>
          </cell>
          <cell r="B106" t="str">
            <v>新闻发布会</v>
          </cell>
          <cell r="C106" t="str">
            <v>平</v>
          </cell>
          <cell r="D106">
            <v>0</v>
          </cell>
          <cell r="E106">
            <v>297902</v>
          </cell>
          <cell r="F106">
            <v>297902</v>
          </cell>
          <cell r="G106" t="str">
            <v>平</v>
          </cell>
          <cell r="H106">
            <v>0</v>
          </cell>
        </row>
        <row r="107">
          <cell r="A107" t="str">
            <v>S1004037GTO</v>
          </cell>
          <cell r="B107" t="str">
            <v>2010 Auto BJ-G.Toyota Yaris cut-car and G-book disp</v>
          </cell>
          <cell r="C107" t="str">
            <v>平</v>
          </cell>
          <cell r="D107">
            <v>0</v>
          </cell>
          <cell r="E107">
            <v>75664</v>
          </cell>
          <cell r="F107">
            <v>75664</v>
          </cell>
          <cell r="G107" t="str">
            <v>平</v>
          </cell>
          <cell r="H107">
            <v>0</v>
          </cell>
        </row>
        <row r="108">
          <cell r="A108" t="str">
            <v>S1004039NOK</v>
          </cell>
          <cell r="B108" t="str">
            <v>NOARK Central China Office Logo</v>
          </cell>
          <cell r="C108" t="str">
            <v>平</v>
          </cell>
          <cell r="D108">
            <v>0</v>
          </cell>
          <cell r="E108">
            <v>1627</v>
          </cell>
          <cell r="F108">
            <v>1627</v>
          </cell>
          <cell r="G108" t="str">
            <v>平</v>
          </cell>
          <cell r="H108">
            <v>0</v>
          </cell>
        </row>
        <row r="109">
          <cell r="A109" t="str">
            <v>S1004041JOM</v>
          </cell>
          <cell r="B109" t="str">
            <v>E-Mews Letter Design</v>
          </cell>
          <cell r="C109" t="str">
            <v>平</v>
          </cell>
          <cell r="D109">
            <v>0</v>
          </cell>
          <cell r="E109">
            <v>1012</v>
          </cell>
          <cell r="F109">
            <v>1012</v>
          </cell>
          <cell r="G109" t="str">
            <v>平</v>
          </cell>
          <cell r="H109">
            <v>0</v>
          </cell>
        </row>
        <row r="110">
          <cell r="A110" t="str">
            <v>S1004042GHO</v>
          </cell>
          <cell r="B110" t="str">
            <v>GHO 2010 Foshan  Auto Show</v>
          </cell>
          <cell r="C110" t="str">
            <v>平</v>
          </cell>
          <cell r="D110">
            <v>0</v>
          </cell>
          <cell r="E110">
            <v>8493.4699999999993</v>
          </cell>
          <cell r="F110">
            <v>8493.4699999999993</v>
          </cell>
          <cell r="G110" t="str">
            <v>平</v>
          </cell>
          <cell r="H110">
            <v>0</v>
          </cell>
        </row>
        <row r="111">
          <cell r="A111" t="str">
            <v>S1004043REV</v>
          </cell>
          <cell r="B111" t="str">
            <v>Revlon Road show (泰安）</v>
          </cell>
          <cell r="C111" t="str">
            <v>平</v>
          </cell>
          <cell r="D111">
            <v>0</v>
          </cell>
          <cell r="E111">
            <v>36953.4</v>
          </cell>
          <cell r="F111">
            <v>36953.4</v>
          </cell>
          <cell r="G111" t="str">
            <v>平</v>
          </cell>
          <cell r="H111">
            <v>0</v>
          </cell>
        </row>
        <row r="112">
          <cell r="A112" t="str">
            <v>S1005001GAS</v>
          </cell>
          <cell r="B112" t="str">
            <v>Gansu Pavilion World Expo 2010 SH</v>
          </cell>
          <cell r="C112" t="str">
            <v>借</v>
          </cell>
          <cell r="D112">
            <v>9060</v>
          </cell>
          <cell r="E112">
            <v>0</v>
          </cell>
          <cell r="F112">
            <v>9060</v>
          </cell>
          <cell r="G112" t="str">
            <v>平</v>
          </cell>
          <cell r="H112">
            <v>0</v>
          </cell>
        </row>
        <row r="113">
          <cell r="A113" t="str">
            <v>S1005002HUN</v>
          </cell>
          <cell r="B113" t="str">
            <v>Hungary Pavilion at World Expo 2010</v>
          </cell>
          <cell r="C113" t="str">
            <v>借</v>
          </cell>
          <cell r="D113">
            <v>4681</v>
          </cell>
          <cell r="E113">
            <v>0</v>
          </cell>
          <cell r="F113">
            <v>4681</v>
          </cell>
          <cell r="G113" t="str">
            <v>平</v>
          </cell>
          <cell r="H113">
            <v>0</v>
          </cell>
        </row>
        <row r="114">
          <cell r="A114" t="str">
            <v>S1005004GHO</v>
          </cell>
          <cell r="B114" t="str">
            <v>GHO 2010 Qingdao Auto Show</v>
          </cell>
          <cell r="C114" t="str">
            <v>平</v>
          </cell>
          <cell r="D114">
            <v>0</v>
          </cell>
          <cell r="E114">
            <v>408108.27</v>
          </cell>
          <cell r="F114">
            <v>408108.27</v>
          </cell>
          <cell r="G114" t="str">
            <v>平</v>
          </cell>
          <cell r="H114">
            <v>0</v>
          </cell>
        </row>
        <row r="115">
          <cell r="A115" t="str">
            <v>S1005005GHO</v>
          </cell>
          <cell r="B115" t="str">
            <v>GHO 2010 Fuzhou Auto Show</v>
          </cell>
          <cell r="C115" t="str">
            <v>平</v>
          </cell>
          <cell r="D115">
            <v>0</v>
          </cell>
          <cell r="E115">
            <v>730</v>
          </cell>
          <cell r="F115">
            <v>730</v>
          </cell>
          <cell r="G115" t="str">
            <v>平</v>
          </cell>
          <cell r="H115">
            <v>0</v>
          </cell>
        </row>
        <row r="116">
          <cell r="A116" t="str">
            <v>S1005006SGM</v>
          </cell>
          <cell r="B116" t="str">
            <v>SGM 2010 Qingdao Road Show</v>
          </cell>
          <cell r="C116" t="str">
            <v>平</v>
          </cell>
          <cell r="D116">
            <v>0</v>
          </cell>
          <cell r="E116">
            <v>567279.32999999996</v>
          </cell>
          <cell r="F116">
            <v>567279.32999999996</v>
          </cell>
          <cell r="G116" t="str">
            <v>平</v>
          </cell>
          <cell r="H116">
            <v>0</v>
          </cell>
        </row>
        <row r="117">
          <cell r="A117" t="str">
            <v>S1005007GTO</v>
          </cell>
          <cell r="B117" t="str">
            <v>GTO 2010 Qingdao  Road show</v>
          </cell>
          <cell r="C117" t="str">
            <v>平</v>
          </cell>
          <cell r="D117">
            <v>0</v>
          </cell>
          <cell r="E117">
            <v>367529.99</v>
          </cell>
          <cell r="F117">
            <v>367529.99</v>
          </cell>
          <cell r="G117" t="str">
            <v>平</v>
          </cell>
          <cell r="H117">
            <v>0</v>
          </cell>
        </row>
        <row r="118">
          <cell r="A118" t="str">
            <v>S1005008GTO</v>
          </cell>
          <cell r="B118" t="str">
            <v>GTO 2010 Yiwu Road show</v>
          </cell>
          <cell r="C118" t="str">
            <v>平</v>
          </cell>
          <cell r="D118">
            <v>0</v>
          </cell>
          <cell r="E118">
            <v>208454.57</v>
          </cell>
          <cell r="F118">
            <v>208454.57</v>
          </cell>
          <cell r="G118" t="str">
            <v>平</v>
          </cell>
          <cell r="H118">
            <v>0</v>
          </cell>
        </row>
        <row r="119">
          <cell r="A119" t="str">
            <v>S1005010GTO</v>
          </cell>
          <cell r="B119" t="str">
            <v>GTO 2010 Tangshan Road show</v>
          </cell>
          <cell r="C119" t="str">
            <v>平</v>
          </cell>
          <cell r="D119">
            <v>0</v>
          </cell>
          <cell r="E119">
            <v>188523.4</v>
          </cell>
          <cell r="F119">
            <v>188523.4</v>
          </cell>
          <cell r="G119" t="str">
            <v>平</v>
          </cell>
          <cell r="H119">
            <v>0</v>
          </cell>
        </row>
        <row r="120">
          <cell r="A120" t="str">
            <v>S1005011GTO</v>
          </cell>
          <cell r="B120" t="str">
            <v>GTO 2010 Yinchuan Road show</v>
          </cell>
          <cell r="C120" t="str">
            <v>平</v>
          </cell>
          <cell r="D120">
            <v>0</v>
          </cell>
          <cell r="E120">
            <v>265914.93</v>
          </cell>
          <cell r="F120">
            <v>265914.93</v>
          </cell>
          <cell r="G120" t="str">
            <v>平</v>
          </cell>
          <cell r="H120">
            <v>0</v>
          </cell>
        </row>
        <row r="121">
          <cell r="A121" t="str">
            <v>S1005012BOA</v>
          </cell>
          <cell r="B121" t="str">
            <v>World Expo-Board Pavilion</v>
          </cell>
          <cell r="C121" t="str">
            <v>平</v>
          </cell>
          <cell r="D121">
            <v>0</v>
          </cell>
          <cell r="E121">
            <v>13127</v>
          </cell>
          <cell r="F121">
            <v>13127</v>
          </cell>
          <cell r="G121" t="str">
            <v>平</v>
          </cell>
          <cell r="H121">
            <v>0</v>
          </cell>
        </row>
        <row r="122">
          <cell r="A122" t="str">
            <v>S1005013UNI</v>
          </cell>
          <cell r="B122" t="str">
            <v>World Expo-Media Markt</v>
          </cell>
          <cell r="C122" t="str">
            <v>平</v>
          </cell>
          <cell r="D122">
            <v>0</v>
          </cell>
          <cell r="E122">
            <v>814278.72</v>
          </cell>
          <cell r="F122">
            <v>814278.72</v>
          </cell>
          <cell r="G122" t="str">
            <v>平</v>
          </cell>
          <cell r="H122">
            <v>0</v>
          </cell>
        </row>
        <row r="123">
          <cell r="A123" t="str">
            <v>S1005014GHO</v>
          </cell>
          <cell r="B123" t="str">
            <v>GHO 2010 Yinchuan Auto Show</v>
          </cell>
          <cell r="C123" t="str">
            <v>平</v>
          </cell>
          <cell r="D123">
            <v>0</v>
          </cell>
          <cell r="E123">
            <v>144913.42000000001</v>
          </cell>
          <cell r="F123">
            <v>144913.42000000001</v>
          </cell>
          <cell r="G123" t="str">
            <v>平</v>
          </cell>
          <cell r="H123">
            <v>0</v>
          </cell>
        </row>
        <row r="124">
          <cell r="A124" t="str">
            <v>S1005015ARQ</v>
          </cell>
          <cell r="B124" t="str">
            <v>World Expo 2010-Arquitectura Promocional</v>
          </cell>
          <cell r="C124" t="str">
            <v>平</v>
          </cell>
          <cell r="D124">
            <v>0</v>
          </cell>
          <cell r="E124">
            <v>395259.89</v>
          </cell>
          <cell r="F124">
            <v>395259.89</v>
          </cell>
          <cell r="G124" t="str">
            <v>平</v>
          </cell>
          <cell r="H124">
            <v>0</v>
          </cell>
        </row>
        <row r="125">
          <cell r="A125" t="str">
            <v>S1005017AWY</v>
          </cell>
          <cell r="B125" t="str">
            <v>2010 Amway Color in your Diet</v>
          </cell>
          <cell r="C125" t="str">
            <v>平</v>
          </cell>
          <cell r="D125">
            <v>0</v>
          </cell>
          <cell r="E125">
            <v>1120.5</v>
          </cell>
          <cell r="F125">
            <v>1120.5</v>
          </cell>
          <cell r="G125" t="str">
            <v>平</v>
          </cell>
          <cell r="H125">
            <v>0</v>
          </cell>
        </row>
        <row r="126">
          <cell r="A126" t="str">
            <v>S1005018IAC</v>
          </cell>
          <cell r="B126" t="str">
            <v>Chong qing Teach Show</v>
          </cell>
          <cell r="C126" t="str">
            <v>平</v>
          </cell>
          <cell r="D126">
            <v>0</v>
          </cell>
          <cell r="E126">
            <v>88496.41</v>
          </cell>
          <cell r="F126">
            <v>88496.41</v>
          </cell>
          <cell r="G126" t="str">
            <v>平</v>
          </cell>
          <cell r="H126">
            <v>0</v>
          </cell>
        </row>
        <row r="127">
          <cell r="A127" t="str">
            <v>S1005019UHK</v>
          </cell>
          <cell r="B127" t="str">
            <v>China Beauty Expo-German Pavilion</v>
          </cell>
          <cell r="C127" t="str">
            <v>平</v>
          </cell>
          <cell r="D127">
            <v>0</v>
          </cell>
          <cell r="E127">
            <v>121627</v>
          </cell>
          <cell r="F127">
            <v>121627</v>
          </cell>
          <cell r="G127" t="str">
            <v>平</v>
          </cell>
          <cell r="H127">
            <v>0</v>
          </cell>
        </row>
        <row r="128">
          <cell r="A128" t="str">
            <v>S1005020CIT</v>
          </cell>
          <cell r="B128" t="str">
            <v>USA Pavilion Expo 2010 Shanghai-Citibank</v>
          </cell>
          <cell r="C128" t="str">
            <v>平</v>
          </cell>
          <cell r="D128">
            <v>0</v>
          </cell>
          <cell r="E128">
            <v>1504.66</v>
          </cell>
          <cell r="F128">
            <v>1504.66</v>
          </cell>
          <cell r="G128" t="str">
            <v>平</v>
          </cell>
          <cell r="H128">
            <v>0</v>
          </cell>
        </row>
        <row r="129">
          <cell r="A129" t="str">
            <v>S1005021GHO</v>
          </cell>
          <cell r="B129" t="str">
            <v>GHO 2010 Yangzhou Auto Show</v>
          </cell>
          <cell r="C129" t="str">
            <v>平</v>
          </cell>
          <cell r="D129">
            <v>0</v>
          </cell>
          <cell r="E129">
            <v>1247.3</v>
          </cell>
          <cell r="F129">
            <v>1247.3</v>
          </cell>
          <cell r="G129" t="str">
            <v>平</v>
          </cell>
          <cell r="H129">
            <v>0</v>
          </cell>
        </row>
        <row r="130">
          <cell r="A130" t="str">
            <v>S1005022REV</v>
          </cell>
          <cell r="B130" t="str">
            <v>Revlon Road show (青岛）</v>
          </cell>
          <cell r="C130" t="str">
            <v>平</v>
          </cell>
          <cell r="D130">
            <v>0</v>
          </cell>
          <cell r="E130">
            <v>26650.21</v>
          </cell>
          <cell r="F130">
            <v>26650.21</v>
          </cell>
          <cell r="G130" t="str">
            <v>平</v>
          </cell>
          <cell r="H130">
            <v>0</v>
          </cell>
        </row>
        <row r="131">
          <cell r="A131" t="str">
            <v>S1005023GHO</v>
          </cell>
          <cell r="B131" t="str">
            <v>GHO 2010 Changsha Auto Show(May)</v>
          </cell>
          <cell r="C131" t="str">
            <v>平</v>
          </cell>
          <cell r="D131">
            <v>0</v>
          </cell>
          <cell r="E131">
            <v>189159.6</v>
          </cell>
          <cell r="F131">
            <v>189159.6</v>
          </cell>
          <cell r="G131" t="str">
            <v>平</v>
          </cell>
          <cell r="H131">
            <v>0</v>
          </cell>
        </row>
        <row r="132">
          <cell r="A132" t="str">
            <v>S1005025NIS</v>
          </cell>
          <cell r="B132" t="str">
            <v>Zhengzhou Nissan 2010 Qingdao Road show</v>
          </cell>
          <cell r="C132" t="str">
            <v>平</v>
          </cell>
          <cell r="D132">
            <v>0</v>
          </cell>
          <cell r="E132">
            <v>364256.05</v>
          </cell>
          <cell r="F132">
            <v>364256.05</v>
          </cell>
          <cell r="G132" t="str">
            <v>平</v>
          </cell>
          <cell r="H132">
            <v>0</v>
          </cell>
        </row>
        <row r="133">
          <cell r="A133" t="str">
            <v>S1005027REV</v>
          </cell>
          <cell r="B133" t="str">
            <v>Revlon Road show (济南2）</v>
          </cell>
          <cell r="C133" t="str">
            <v>平</v>
          </cell>
          <cell r="D133">
            <v>0</v>
          </cell>
          <cell r="E133">
            <v>0</v>
          </cell>
          <cell r="F133">
            <v>0</v>
          </cell>
          <cell r="G133" t="str">
            <v>平</v>
          </cell>
          <cell r="H133">
            <v>0</v>
          </cell>
        </row>
        <row r="134">
          <cell r="A134" t="str">
            <v>S1005029IAC</v>
          </cell>
          <cell r="B134" t="str">
            <v>Purchase materials</v>
          </cell>
          <cell r="C134" t="str">
            <v>平</v>
          </cell>
          <cell r="D134">
            <v>0</v>
          </cell>
          <cell r="E134">
            <v>7018</v>
          </cell>
          <cell r="F134">
            <v>0</v>
          </cell>
          <cell r="G134" t="str">
            <v>借</v>
          </cell>
          <cell r="H134">
            <v>7018</v>
          </cell>
        </row>
        <row r="135">
          <cell r="A135" t="str">
            <v>S1005030JOM</v>
          </cell>
          <cell r="B135" t="str">
            <v>GFS Grand Opening</v>
          </cell>
          <cell r="C135" t="str">
            <v>平</v>
          </cell>
          <cell r="D135">
            <v>0</v>
          </cell>
          <cell r="E135">
            <v>112196</v>
          </cell>
          <cell r="F135">
            <v>112196</v>
          </cell>
          <cell r="G135" t="str">
            <v>平</v>
          </cell>
          <cell r="H135">
            <v>0</v>
          </cell>
        </row>
        <row r="136">
          <cell r="A136" t="str">
            <v>S1005032AGI</v>
          </cell>
          <cell r="B136" t="str">
            <v>Lijiang Agilent Conference</v>
          </cell>
          <cell r="C136" t="str">
            <v>平</v>
          </cell>
          <cell r="D136">
            <v>0</v>
          </cell>
          <cell r="E136">
            <v>4780</v>
          </cell>
          <cell r="F136">
            <v>4780</v>
          </cell>
          <cell r="G136" t="str">
            <v>平</v>
          </cell>
          <cell r="H136">
            <v>0</v>
          </cell>
        </row>
        <row r="137">
          <cell r="A137" t="str">
            <v>S1005035ADS</v>
          </cell>
          <cell r="B137" t="str">
            <v>Adidas miCoach-Wuhan May Day Press Conference</v>
          </cell>
          <cell r="C137" t="str">
            <v>平</v>
          </cell>
          <cell r="D137">
            <v>0</v>
          </cell>
          <cell r="E137">
            <v>9207</v>
          </cell>
          <cell r="F137">
            <v>9207</v>
          </cell>
          <cell r="G137" t="str">
            <v>平</v>
          </cell>
          <cell r="H137">
            <v>0</v>
          </cell>
        </row>
        <row r="138">
          <cell r="A138" t="str">
            <v>S1005036UBJ</v>
          </cell>
          <cell r="B138" t="str">
            <v>Bayer heath house</v>
          </cell>
          <cell r="C138" t="str">
            <v>平</v>
          </cell>
          <cell r="D138">
            <v>0</v>
          </cell>
          <cell r="E138">
            <v>16243</v>
          </cell>
          <cell r="F138">
            <v>0</v>
          </cell>
          <cell r="G138" t="str">
            <v>借</v>
          </cell>
          <cell r="H138">
            <v>16243</v>
          </cell>
        </row>
        <row r="139">
          <cell r="A139" t="str">
            <v>S1005037DIS</v>
          </cell>
          <cell r="B139" t="str">
            <v>World Geothermal Congress Bali Indonesia_ Display W</v>
          </cell>
          <cell r="C139" t="str">
            <v>平</v>
          </cell>
          <cell r="D139">
            <v>0</v>
          </cell>
          <cell r="E139">
            <v>707.07</v>
          </cell>
          <cell r="F139">
            <v>707.07</v>
          </cell>
          <cell r="G139" t="str">
            <v>平</v>
          </cell>
          <cell r="H139">
            <v>0</v>
          </cell>
        </row>
        <row r="140">
          <cell r="A140" t="str">
            <v>S1006002GHO</v>
          </cell>
          <cell r="B140" t="str">
            <v>GHO 2010 Shenzhen Auto Show</v>
          </cell>
          <cell r="C140" t="str">
            <v>平</v>
          </cell>
          <cell r="D140">
            <v>0</v>
          </cell>
          <cell r="E140">
            <v>649385.97</v>
          </cell>
          <cell r="F140">
            <v>649385.97</v>
          </cell>
          <cell r="G140" t="str">
            <v>平</v>
          </cell>
          <cell r="H140">
            <v>0</v>
          </cell>
        </row>
        <row r="141">
          <cell r="A141" t="str">
            <v>S1006003GHO</v>
          </cell>
          <cell r="B141" t="str">
            <v>GHO 2010 Kunming Auto Show</v>
          </cell>
          <cell r="C141" t="str">
            <v>平</v>
          </cell>
          <cell r="D141">
            <v>0</v>
          </cell>
          <cell r="E141">
            <v>526754.16</v>
          </cell>
          <cell r="F141">
            <v>526754.16</v>
          </cell>
          <cell r="G141" t="str">
            <v>平</v>
          </cell>
          <cell r="H141">
            <v>0</v>
          </cell>
        </row>
        <row r="142">
          <cell r="A142" t="str">
            <v>S1006004GTO</v>
          </cell>
          <cell r="B142" t="str">
            <v>GTO 2010 Wulumuqi Road show</v>
          </cell>
          <cell r="C142" t="str">
            <v>平</v>
          </cell>
          <cell r="D142">
            <v>0</v>
          </cell>
          <cell r="E142">
            <v>306291</v>
          </cell>
          <cell r="F142">
            <v>306291</v>
          </cell>
          <cell r="G142" t="str">
            <v>平</v>
          </cell>
          <cell r="H142">
            <v>0</v>
          </cell>
        </row>
        <row r="143">
          <cell r="A143" t="str">
            <v>S1006005GTO</v>
          </cell>
          <cell r="B143" t="str">
            <v>GTO 2010 Shenzhen Road show</v>
          </cell>
          <cell r="C143" t="str">
            <v>平</v>
          </cell>
          <cell r="D143">
            <v>0</v>
          </cell>
          <cell r="E143">
            <v>674831.35999999999</v>
          </cell>
          <cell r="F143">
            <v>674831.35999999999</v>
          </cell>
          <cell r="G143" t="str">
            <v>平</v>
          </cell>
          <cell r="H143">
            <v>0</v>
          </cell>
        </row>
        <row r="144">
          <cell r="A144" t="str">
            <v>S1006006GTO</v>
          </cell>
          <cell r="B144" t="str">
            <v>GTO 2010 Chongqing Road show</v>
          </cell>
          <cell r="C144" t="str">
            <v>平</v>
          </cell>
          <cell r="D144">
            <v>0</v>
          </cell>
          <cell r="E144">
            <v>313508.90999999997</v>
          </cell>
          <cell r="F144">
            <v>313508.90999999997</v>
          </cell>
          <cell r="G144" t="str">
            <v>平</v>
          </cell>
          <cell r="H144">
            <v>0</v>
          </cell>
        </row>
        <row r="145">
          <cell r="A145" t="str">
            <v>S1006007GTO</v>
          </cell>
          <cell r="B145" t="str">
            <v>GTO 2010 Xiamen Road show</v>
          </cell>
          <cell r="C145" t="str">
            <v>平</v>
          </cell>
          <cell r="D145">
            <v>0</v>
          </cell>
          <cell r="E145">
            <v>321622.34999999998</v>
          </cell>
          <cell r="F145">
            <v>321622.34999999998</v>
          </cell>
          <cell r="G145" t="str">
            <v>平</v>
          </cell>
          <cell r="H145">
            <v>0</v>
          </cell>
        </row>
        <row r="146">
          <cell r="A146" t="str">
            <v>S1006008GTO</v>
          </cell>
          <cell r="B146" t="str">
            <v>GTO 2010 Daqing Road show</v>
          </cell>
          <cell r="C146" t="str">
            <v>平</v>
          </cell>
          <cell r="D146">
            <v>0</v>
          </cell>
          <cell r="E146">
            <v>156589.91</v>
          </cell>
          <cell r="F146">
            <v>156589.91</v>
          </cell>
          <cell r="G146" t="str">
            <v>平</v>
          </cell>
          <cell r="H146">
            <v>0</v>
          </cell>
        </row>
        <row r="147">
          <cell r="A147" t="str">
            <v>S1006009GTO</v>
          </cell>
          <cell r="B147" t="str">
            <v>GTO 2010 Kunming Road show</v>
          </cell>
          <cell r="C147" t="str">
            <v>平</v>
          </cell>
          <cell r="D147">
            <v>0</v>
          </cell>
          <cell r="E147">
            <v>331445.92</v>
          </cell>
          <cell r="F147">
            <v>331445.92</v>
          </cell>
          <cell r="G147" t="str">
            <v>平</v>
          </cell>
          <cell r="H147">
            <v>0</v>
          </cell>
        </row>
        <row r="148">
          <cell r="A148" t="str">
            <v>S1006010POR</v>
          </cell>
          <cell r="B148" t="str">
            <v>TO THE POINT-NEW CAYENNE Launch</v>
          </cell>
          <cell r="C148" t="str">
            <v>平</v>
          </cell>
          <cell r="D148">
            <v>0</v>
          </cell>
          <cell r="E148">
            <v>9229</v>
          </cell>
          <cell r="F148">
            <v>9229</v>
          </cell>
          <cell r="G148" t="str">
            <v>平</v>
          </cell>
          <cell r="H148">
            <v>0</v>
          </cell>
        </row>
        <row r="149">
          <cell r="A149" t="str">
            <v>S1006011GHO</v>
          </cell>
          <cell r="B149" t="str">
            <v>GHO 2010 Chongqing Auto Show</v>
          </cell>
          <cell r="C149" t="str">
            <v>平</v>
          </cell>
          <cell r="D149">
            <v>0</v>
          </cell>
          <cell r="E149">
            <v>221293.8</v>
          </cell>
          <cell r="F149">
            <v>221293.8</v>
          </cell>
          <cell r="G149" t="str">
            <v>平</v>
          </cell>
          <cell r="H149">
            <v>0</v>
          </cell>
        </row>
        <row r="150">
          <cell r="A150" t="str">
            <v>S1006012MRG</v>
          </cell>
          <cell r="B150" t="str">
            <v>MR New Product Launch</v>
          </cell>
          <cell r="C150" t="str">
            <v>平</v>
          </cell>
          <cell r="D150">
            <v>0</v>
          </cell>
          <cell r="E150">
            <v>350512.66</v>
          </cell>
          <cell r="F150">
            <v>350512.66</v>
          </cell>
          <cell r="G150" t="str">
            <v>平</v>
          </cell>
          <cell r="H150">
            <v>0</v>
          </cell>
        </row>
        <row r="151">
          <cell r="A151" t="str">
            <v>S1006013POR</v>
          </cell>
          <cell r="B151" t="str">
            <v>Porsche EXC -TEQ Promo Event</v>
          </cell>
          <cell r="C151" t="str">
            <v>平</v>
          </cell>
          <cell r="D151">
            <v>0</v>
          </cell>
          <cell r="E151">
            <v>20031</v>
          </cell>
          <cell r="F151">
            <v>20031</v>
          </cell>
          <cell r="G151" t="str">
            <v>平</v>
          </cell>
          <cell r="H151">
            <v>0</v>
          </cell>
        </row>
        <row r="152">
          <cell r="A152" t="str">
            <v>S1006014POR</v>
          </cell>
          <cell r="B152" t="str">
            <v>Porsche 2010 mid-year Dealer Conference</v>
          </cell>
          <cell r="C152" t="str">
            <v>平</v>
          </cell>
          <cell r="D152">
            <v>0</v>
          </cell>
          <cell r="E152">
            <v>67</v>
          </cell>
          <cell r="F152">
            <v>67</v>
          </cell>
          <cell r="G152" t="str">
            <v>平</v>
          </cell>
          <cell r="H152">
            <v>0</v>
          </cell>
        </row>
        <row r="153">
          <cell r="A153" t="str">
            <v>S1006015DEL</v>
          </cell>
          <cell r="B153" t="str">
            <v>USA Pavilion Expo 2010 Shanghai-DELL</v>
          </cell>
          <cell r="C153" t="str">
            <v>平</v>
          </cell>
          <cell r="D153">
            <v>0</v>
          </cell>
          <cell r="E153">
            <v>19876.2</v>
          </cell>
          <cell r="F153">
            <v>19876.2</v>
          </cell>
          <cell r="G153" t="str">
            <v>平</v>
          </cell>
          <cell r="H153">
            <v>0</v>
          </cell>
        </row>
        <row r="154">
          <cell r="A154" t="str">
            <v>S1006016UHK</v>
          </cell>
          <cell r="B154" t="str">
            <v>German Dental</v>
          </cell>
          <cell r="C154" t="str">
            <v>平</v>
          </cell>
          <cell r="D154">
            <v>0</v>
          </cell>
          <cell r="E154">
            <v>169014.65</v>
          </cell>
          <cell r="F154">
            <v>169014.65</v>
          </cell>
          <cell r="G154" t="str">
            <v>平</v>
          </cell>
          <cell r="H154">
            <v>0</v>
          </cell>
        </row>
        <row r="155">
          <cell r="A155" t="str">
            <v>S1006017NIS</v>
          </cell>
          <cell r="B155" t="str">
            <v>Zhengzhou Nissan 2010 Kunming  Road show</v>
          </cell>
          <cell r="C155" t="str">
            <v>平</v>
          </cell>
          <cell r="D155">
            <v>0</v>
          </cell>
          <cell r="E155">
            <v>129789.86</v>
          </cell>
          <cell r="F155">
            <v>129789.86</v>
          </cell>
          <cell r="G155" t="str">
            <v>平</v>
          </cell>
          <cell r="H155">
            <v>0</v>
          </cell>
        </row>
        <row r="156">
          <cell r="A156" t="str">
            <v>S1006018SGM</v>
          </cell>
          <cell r="B156" t="str">
            <v>SGM 2010 Nanjing Road Show</v>
          </cell>
          <cell r="C156" t="str">
            <v>平</v>
          </cell>
          <cell r="D156">
            <v>0</v>
          </cell>
          <cell r="E156">
            <v>318189.24</v>
          </cell>
          <cell r="F156">
            <v>318189.24</v>
          </cell>
          <cell r="G156" t="str">
            <v>平</v>
          </cell>
          <cell r="H156">
            <v>0</v>
          </cell>
        </row>
        <row r="157">
          <cell r="A157" t="str">
            <v>S1006019SGM</v>
          </cell>
          <cell r="B157" t="str">
            <v>SGM 2010 Shenzhen Road Show</v>
          </cell>
          <cell r="C157" t="str">
            <v>平</v>
          </cell>
          <cell r="D157">
            <v>0</v>
          </cell>
          <cell r="E157">
            <v>2650103.34</v>
          </cell>
          <cell r="F157">
            <v>2650103.34</v>
          </cell>
          <cell r="G157" t="str">
            <v>平</v>
          </cell>
          <cell r="H157">
            <v>0</v>
          </cell>
        </row>
        <row r="158">
          <cell r="A158" t="str">
            <v>S1006020UHK</v>
          </cell>
          <cell r="B158" t="str">
            <v>ITMA Asia 2010 (Fab-Con)</v>
          </cell>
          <cell r="C158" t="str">
            <v>平</v>
          </cell>
          <cell r="D158">
            <v>0</v>
          </cell>
          <cell r="E158">
            <v>4325.0600000000004</v>
          </cell>
          <cell r="F158">
            <v>4325.0600000000004</v>
          </cell>
          <cell r="G158" t="str">
            <v>平</v>
          </cell>
          <cell r="H158">
            <v>0</v>
          </cell>
        </row>
        <row r="159">
          <cell r="A159" t="str">
            <v>S1006021DIS</v>
          </cell>
          <cell r="B159" t="str">
            <v>Chevron Beijing (Oil Show 2010)</v>
          </cell>
          <cell r="C159" t="str">
            <v>平</v>
          </cell>
          <cell r="D159">
            <v>0</v>
          </cell>
          <cell r="E159">
            <v>250457.3</v>
          </cell>
          <cell r="F159">
            <v>250457.3</v>
          </cell>
          <cell r="G159" t="str">
            <v>平</v>
          </cell>
          <cell r="H159">
            <v>0</v>
          </cell>
        </row>
        <row r="160">
          <cell r="A160" t="str">
            <v>S1006022CHE</v>
          </cell>
          <cell r="B160" t="str">
            <v>Chery 2010 Shenzhen Autoshow</v>
          </cell>
          <cell r="C160" t="str">
            <v>平</v>
          </cell>
          <cell r="D160">
            <v>0</v>
          </cell>
          <cell r="E160">
            <v>28448.6</v>
          </cell>
          <cell r="F160">
            <v>0</v>
          </cell>
          <cell r="G160" t="str">
            <v>借</v>
          </cell>
          <cell r="H160">
            <v>28448.6</v>
          </cell>
        </row>
        <row r="161">
          <cell r="A161" t="str">
            <v>S1006023GHO</v>
          </cell>
          <cell r="B161" t="str">
            <v>GHO Expo Event</v>
          </cell>
          <cell r="C161" t="str">
            <v>平</v>
          </cell>
          <cell r="D161">
            <v>0</v>
          </cell>
          <cell r="E161">
            <v>163078.78</v>
          </cell>
          <cell r="F161">
            <v>163078.78</v>
          </cell>
          <cell r="G161" t="str">
            <v>平</v>
          </cell>
          <cell r="H161">
            <v>0</v>
          </cell>
        </row>
        <row r="162">
          <cell r="A162" t="str">
            <v>S1006024GHO</v>
          </cell>
          <cell r="B162" t="str">
            <v>GHO 2010 Xiamen Auto Show</v>
          </cell>
          <cell r="C162" t="str">
            <v>平</v>
          </cell>
          <cell r="D162">
            <v>0</v>
          </cell>
          <cell r="E162">
            <v>506358.04</v>
          </cell>
          <cell r="F162">
            <v>506358.04</v>
          </cell>
          <cell r="G162" t="str">
            <v>平</v>
          </cell>
          <cell r="H162">
            <v>0</v>
          </cell>
        </row>
        <row r="163">
          <cell r="A163" t="str">
            <v>S1006025EXP</v>
          </cell>
          <cell r="B163" t="str">
            <v>WCC BJ</v>
          </cell>
          <cell r="C163" t="str">
            <v>平</v>
          </cell>
          <cell r="D163">
            <v>0</v>
          </cell>
          <cell r="E163">
            <v>197371.51999999999</v>
          </cell>
          <cell r="F163">
            <v>197371.51999999999</v>
          </cell>
          <cell r="G163" t="str">
            <v>平</v>
          </cell>
          <cell r="H163">
            <v>0</v>
          </cell>
        </row>
        <row r="164">
          <cell r="A164" t="str">
            <v>S1006026CIT</v>
          </cell>
          <cell r="B164" t="str">
            <v>USA Pavilion Expo 2010 Shanghai-Citibank VIP ballro</v>
          </cell>
          <cell r="C164" t="str">
            <v>平</v>
          </cell>
          <cell r="D164">
            <v>0</v>
          </cell>
          <cell r="E164">
            <v>29260</v>
          </cell>
          <cell r="F164">
            <v>29260</v>
          </cell>
          <cell r="G164" t="str">
            <v>平</v>
          </cell>
          <cell r="H164">
            <v>0</v>
          </cell>
        </row>
        <row r="165">
          <cell r="A165" t="str">
            <v>S1006028FED</v>
          </cell>
          <cell r="B165" t="str">
            <v>Federal Mogul SH office install display unit</v>
          </cell>
          <cell r="C165" t="str">
            <v>平</v>
          </cell>
          <cell r="D165">
            <v>0</v>
          </cell>
          <cell r="E165">
            <v>5809.12</v>
          </cell>
          <cell r="F165">
            <v>5809.12</v>
          </cell>
          <cell r="G165" t="str">
            <v>平</v>
          </cell>
          <cell r="H165">
            <v>0</v>
          </cell>
        </row>
        <row r="166">
          <cell r="A166" t="str">
            <v>S1006029JOM</v>
          </cell>
          <cell r="B166" t="str">
            <v>Johnson and Johnson Depuy June Chengdu Jiao Zi Show</v>
          </cell>
          <cell r="C166" t="str">
            <v>平</v>
          </cell>
          <cell r="D166">
            <v>0</v>
          </cell>
          <cell r="E166">
            <v>50142</v>
          </cell>
          <cell r="F166">
            <v>50142</v>
          </cell>
          <cell r="G166" t="str">
            <v>平</v>
          </cell>
          <cell r="H166">
            <v>0</v>
          </cell>
        </row>
        <row r="167">
          <cell r="A167" t="str">
            <v>S1006030BCG</v>
          </cell>
          <cell r="B167" t="str">
            <v>CBPF2010 Exhibition for British Consulate General S</v>
          </cell>
          <cell r="C167" t="str">
            <v>平</v>
          </cell>
          <cell r="D167">
            <v>0</v>
          </cell>
          <cell r="E167">
            <v>2902.5</v>
          </cell>
          <cell r="F167">
            <v>2902.5</v>
          </cell>
          <cell r="G167" t="str">
            <v>平</v>
          </cell>
          <cell r="H167">
            <v>0</v>
          </cell>
        </row>
        <row r="168">
          <cell r="A168" t="str">
            <v>S1006032DIS</v>
          </cell>
          <cell r="B168" t="str">
            <v>IOGCE - Beijing_Display Works</v>
          </cell>
          <cell r="C168" t="str">
            <v>平</v>
          </cell>
          <cell r="D168">
            <v>0</v>
          </cell>
          <cell r="E168">
            <v>606.05999999999995</v>
          </cell>
          <cell r="F168">
            <v>606.05999999999995</v>
          </cell>
          <cell r="G168" t="str">
            <v>平</v>
          </cell>
          <cell r="H168">
            <v>0</v>
          </cell>
        </row>
        <row r="169">
          <cell r="A169" t="str">
            <v>S1006033POR</v>
          </cell>
          <cell r="B169" t="str">
            <v>Porsche Grand Opening Pitch</v>
          </cell>
          <cell r="C169" t="str">
            <v>平</v>
          </cell>
          <cell r="D169">
            <v>0</v>
          </cell>
          <cell r="E169">
            <v>4640</v>
          </cell>
          <cell r="F169">
            <v>4640</v>
          </cell>
          <cell r="G169" t="str">
            <v>平</v>
          </cell>
          <cell r="H169">
            <v>0</v>
          </cell>
        </row>
        <row r="170">
          <cell r="A170" t="str">
            <v>S1007001GHO</v>
          </cell>
          <cell r="B170" t="str">
            <v>GHO 2010 Shenyang Auto Show</v>
          </cell>
          <cell r="C170" t="str">
            <v>平</v>
          </cell>
          <cell r="D170">
            <v>0</v>
          </cell>
          <cell r="E170">
            <v>4530</v>
          </cell>
          <cell r="F170">
            <v>4530</v>
          </cell>
          <cell r="G170" t="str">
            <v>平</v>
          </cell>
          <cell r="H170">
            <v>0</v>
          </cell>
        </row>
        <row r="171">
          <cell r="A171" t="str">
            <v>S1007002GHO</v>
          </cell>
          <cell r="B171" t="str">
            <v>GHO 2010 Changchun Auto Show</v>
          </cell>
          <cell r="C171" t="str">
            <v>平</v>
          </cell>
          <cell r="D171">
            <v>0</v>
          </cell>
          <cell r="E171">
            <v>123919.53</v>
          </cell>
          <cell r="F171">
            <v>123919.53</v>
          </cell>
          <cell r="G171" t="str">
            <v>平</v>
          </cell>
          <cell r="H171">
            <v>0</v>
          </cell>
        </row>
        <row r="172">
          <cell r="A172" t="str">
            <v>S1007003POR</v>
          </cell>
          <cell r="B172" t="str">
            <v>Porsche China Family Day</v>
          </cell>
          <cell r="C172" t="str">
            <v>平</v>
          </cell>
          <cell r="D172">
            <v>0</v>
          </cell>
          <cell r="E172">
            <v>84</v>
          </cell>
          <cell r="F172">
            <v>84</v>
          </cell>
          <cell r="G172" t="str">
            <v>平</v>
          </cell>
          <cell r="H172">
            <v>0</v>
          </cell>
        </row>
        <row r="173">
          <cell r="A173" t="str">
            <v>S1007004NIS</v>
          </cell>
          <cell r="B173" t="str">
            <v>Zhengzhou Nissan 2010 Shenyang  Road show</v>
          </cell>
          <cell r="C173" t="str">
            <v>平</v>
          </cell>
          <cell r="D173">
            <v>0</v>
          </cell>
          <cell r="E173">
            <v>117849.48</v>
          </cell>
          <cell r="F173">
            <v>117849.48</v>
          </cell>
          <cell r="G173" t="str">
            <v>平</v>
          </cell>
          <cell r="H173">
            <v>0</v>
          </cell>
        </row>
        <row r="174">
          <cell r="A174" t="str">
            <v>S1007005SGM</v>
          </cell>
          <cell r="B174" t="str">
            <v>SGM 2010 Changchun Road Show</v>
          </cell>
          <cell r="C174" t="str">
            <v>平</v>
          </cell>
          <cell r="D174">
            <v>0</v>
          </cell>
          <cell r="E174">
            <v>1180014.52</v>
          </cell>
          <cell r="F174">
            <v>363417.15</v>
          </cell>
          <cell r="G174" t="str">
            <v>借</v>
          </cell>
          <cell r="H174">
            <v>816597.37</v>
          </cell>
        </row>
        <row r="175">
          <cell r="A175" t="str">
            <v>S1007006CHE</v>
          </cell>
          <cell r="B175" t="str">
            <v>Chery 2010 Changchun Autoshow</v>
          </cell>
          <cell r="C175" t="str">
            <v>平</v>
          </cell>
          <cell r="D175">
            <v>0</v>
          </cell>
          <cell r="E175">
            <v>30083.200000000001</v>
          </cell>
          <cell r="F175">
            <v>0</v>
          </cell>
          <cell r="G175" t="str">
            <v>借</v>
          </cell>
          <cell r="H175">
            <v>30083.200000000001</v>
          </cell>
        </row>
        <row r="176">
          <cell r="A176" t="str">
            <v>S1007007VIS</v>
          </cell>
          <cell r="B176" t="str">
            <v>Visteon tech show 2010</v>
          </cell>
          <cell r="C176" t="str">
            <v>平</v>
          </cell>
          <cell r="D176">
            <v>0</v>
          </cell>
          <cell r="E176">
            <v>328649.02</v>
          </cell>
          <cell r="F176">
            <v>328649.02</v>
          </cell>
          <cell r="G176" t="str">
            <v>平</v>
          </cell>
          <cell r="H176">
            <v>0</v>
          </cell>
        </row>
        <row r="177">
          <cell r="A177" t="str">
            <v>S1007008GTO</v>
          </cell>
          <cell r="B177" t="str">
            <v>GTO 2010 Changchun Road show</v>
          </cell>
          <cell r="C177" t="str">
            <v>平</v>
          </cell>
          <cell r="D177">
            <v>0</v>
          </cell>
          <cell r="E177">
            <v>596904.49</v>
          </cell>
          <cell r="F177">
            <v>596904.49</v>
          </cell>
          <cell r="G177" t="str">
            <v>平</v>
          </cell>
          <cell r="H177">
            <v>0</v>
          </cell>
        </row>
        <row r="178">
          <cell r="A178" t="str">
            <v>S1007009GTO</v>
          </cell>
          <cell r="B178" t="str">
            <v>GTO 2010 Huhehaote show</v>
          </cell>
          <cell r="C178" t="str">
            <v>平</v>
          </cell>
          <cell r="D178">
            <v>0</v>
          </cell>
          <cell r="E178">
            <v>23824.9</v>
          </cell>
          <cell r="F178">
            <v>23824.9</v>
          </cell>
          <cell r="G178" t="str">
            <v>平</v>
          </cell>
          <cell r="H178">
            <v>0</v>
          </cell>
        </row>
        <row r="179">
          <cell r="A179" t="str">
            <v>S1007010POS</v>
          </cell>
          <cell r="B179" t="str">
            <v>Tiancity 2010 China Joy</v>
          </cell>
          <cell r="C179" t="str">
            <v>平</v>
          </cell>
          <cell r="D179">
            <v>0</v>
          </cell>
          <cell r="E179">
            <v>55968.26</v>
          </cell>
          <cell r="F179">
            <v>55968.26</v>
          </cell>
          <cell r="G179" t="str">
            <v>平</v>
          </cell>
          <cell r="H179">
            <v>0</v>
          </cell>
        </row>
        <row r="180">
          <cell r="A180" t="str">
            <v>S1007011S9Y</v>
          </cell>
          <cell r="B180" t="str">
            <v>Shanghai 9You 2010 China Joy</v>
          </cell>
          <cell r="C180" t="str">
            <v>平</v>
          </cell>
          <cell r="D180">
            <v>0</v>
          </cell>
          <cell r="E180">
            <v>214</v>
          </cell>
          <cell r="F180">
            <v>214</v>
          </cell>
          <cell r="G180" t="str">
            <v>平</v>
          </cell>
          <cell r="H180">
            <v>0</v>
          </cell>
        </row>
        <row r="181">
          <cell r="A181" t="str">
            <v>S1007012T9C</v>
          </cell>
          <cell r="B181" t="str">
            <v>Shanghai The 9 Information 2010 China Joy</v>
          </cell>
          <cell r="C181" t="str">
            <v>平</v>
          </cell>
          <cell r="D181">
            <v>0</v>
          </cell>
          <cell r="E181">
            <v>93065.93</v>
          </cell>
          <cell r="F181">
            <v>93065.93</v>
          </cell>
          <cell r="G181" t="str">
            <v>平</v>
          </cell>
          <cell r="H181">
            <v>0</v>
          </cell>
        </row>
        <row r="182">
          <cell r="A182" t="str">
            <v>S1007013GTO</v>
          </cell>
          <cell r="B182" t="str">
            <v>GTO 2010 Guangzhou Road show (July)</v>
          </cell>
          <cell r="C182" t="str">
            <v>平</v>
          </cell>
          <cell r="D182">
            <v>0</v>
          </cell>
          <cell r="E182">
            <v>2740</v>
          </cell>
          <cell r="F182">
            <v>2740</v>
          </cell>
          <cell r="G182" t="str">
            <v>平</v>
          </cell>
          <cell r="H182">
            <v>0</v>
          </cell>
        </row>
        <row r="183">
          <cell r="A183" t="str">
            <v>S1007014NET</v>
          </cell>
          <cell r="B183" t="str">
            <v>NET EASE 2010 China Joy</v>
          </cell>
          <cell r="C183" t="str">
            <v>平</v>
          </cell>
          <cell r="D183">
            <v>0</v>
          </cell>
          <cell r="E183">
            <v>401040.83</v>
          </cell>
          <cell r="F183">
            <v>401040.83</v>
          </cell>
          <cell r="G183" t="str">
            <v>平</v>
          </cell>
          <cell r="H183">
            <v>0</v>
          </cell>
        </row>
        <row r="184">
          <cell r="A184" t="str">
            <v>S1007015POR</v>
          </cell>
          <cell r="B184" t="str">
            <v>Porsche E2 Launch</v>
          </cell>
          <cell r="C184" t="str">
            <v>平</v>
          </cell>
          <cell r="D184">
            <v>0</v>
          </cell>
          <cell r="E184">
            <v>8907</v>
          </cell>
          <cell r="F184">
            <v>8907</v>
          </cell>
          <cell r="G184" t="str">
            <v>平</v>
          </cell>
          <cell r="H184">
            <v>0</v>
          </cell>
        </row>
        <row r="185">
          <cell r="A185" t="str">
            <v>S1007017CIT</v>
          </cell>
          <cell r="B185" t="str">
            <v>Citibank Expo 7.14</v>
          </cell>
          <cell r="C185" t="str">
            <v>平</v>
          </cell>
          <cell r="D185">
            <v>0</v>
          </cell>
          <cell r="E185">
            <v>27800.880000000001</v>
          </cell>
          <cell r="F185">
            <v>27800.880000000001</v>
          </cell>
          <cell r="G185" t="str">
            <v>平</v>
          </cell>
          <cell r="H185">
            <v>0</v>
          </cell>
        </row>
        <row r="186">
          <cell r="A186" t="str">
            <v>S1007018CIT</v>
          </cell>
          <cell r="B186" t="str">
            <v>Citibank Expo 7.17</v>
          </cell>
          <cell r="C186" t="str">
            <v>平</v>
          </cell>
          <cell r="D186">
            <v>0</v>
          </cell>
          <cell r="E186">
            <v>18570</v>
          </cell>
          <cell r="F186">
            <v>18570</v>
          </cell>
          <cell r="G186" t="str">
            <v>平</v>
          </cell>
          <cell r="H186">
            <v>0</v>
          </cell>
        </row>
        <row r="187">
          <cell r="A187" t="str">
            <v>S1007021GZT</v>
          </cell>
          <cell r="B187" t="str">
            <v>GuangzhoU Week 2010 World Expo Event</v>
          </cell>
          <cell r="C187" t="str">
            <v>平</v>
          </cell>
          <cell r="D187">
            <v>0</v>
          </cell>
          <cell r="E187">
            <v>9000</v>
          </cell>
          <cell r="F187">
            <v>9000</v>
          </cell>
          <cell r="G187" t="str">
            <v>平</v>
          </cell>
          <cell r="H187">
            <v>0</v>
          </cell>
        </row>
        <row r="188">
          <cell r="A188" t="str">
            <v>S1007022CIT</v>
          </cell>
          <cell r="B188" t="str">
            <v>Citi Expo 7.20</v>
          </cell>
          <cell r="C188" t="str">
            <v>平</v>
          </cell>
          <cell r="D188">
            <v>0</v>
          </cell>
          <cell r="E188">
            <v>4160</v>
          </cell>
          <cell r="F188">
            <v>4160</v>
          </cell>
          <cell r="G188" t="str">
            <v>平</v>
          </cell>
          <cell r="H188">
            <v>0</v>
          </cell>
        </row>
        <row r="189">
          <cell r="A189" t="str">
            <v>S1007027GAM</v>
          </cell>
          <cell r="B189" t="str">
            <v>GameForge 2010 China Joy</v>
          </cell>
          <cell r="C189" t="str">
            <v>平</v>
          </cell>
          <cell r="D189">
            <v>0</v>
          </cell>
          <cell r="E189">
            <v>3559.35</v>
          </cell>
          <cell r="F189">
            <v>3559.35</v>
          </cell>
          <cell r="G189" t="str">
            <v>平</v>
          </cell>
          <cell r="H189">
            <v>0</v>
          </cell>
        </row>
        <row r="190">
          <cell r="A190" t="str">
            <v>S1008001GHO</v>
          </cell>
          <cell r="B190" t="str">
            <v>GHO 2010 Haerbin Auto Show</v>
          </cell>
          <cell r="C190" t="str">
            <v>平</v>
          </cell>
          <cell r="D190">
            <v>0</v>
          </cell>
          <cell r="E190">
            <v>2141.06</v>
          </cell>
          <cell r="F190">
            <v>2141.06</v>
          </cell>
          <cell r="G190" t="str">
            <v>平</v>
          </cell>
          <cell r="H190">
            <v>0</v>
          </cell>
        </row>
        <row r="191">
          <cell r="A191" t="str">
            <v>S1008004SGM</v>
          </cell>
          <cell r="B191" t="str">
            <v>SGM 2010 Shenyang Road Show</v>
          </cell>
          <cell r="C191" t="str">
            <v>平</v>
          </cell>
          <cell r="D191">
            <v>0</v>
          </cell>
          <cell r="E191">
            <v>693878.11</v>
          </cell>
          <cell r="F191">
            <v>0</v>
          </cell>
          <cell r="G191" t="str">
            <v>借</v>
          </cell>
          <cell r="H191">
            <v>693878.11</v>
          </cell>
        </row>
        <row r="192">
          <cell r="A192" t="str">
            <v>S1008005UBJ</v>
          </cell>
          <cell r="B192" t="str">
            <v>China Knitting 2010</v>
          </cell>
          <cell r="C192" t="str">
            <v>平</v>
          </cell>
          <cell r="D192">
            <v>0</v>
          </cell>
          <cell r="E192">
            <v>282745.43</v>
          </cell>
          <cell r="F192">
            <v>282745.43</v>
          </cell>
          <cell r="G192" t="str">
            <v>平</v>
          </cell>
          <cell r="H192">
            <v>0</v>
          </cell>
        </row>
        <row r="193">
          <cell r="A193" t="str">
            <v>S1008006UBJ</v>
          </cell>
          <cell r="B193" t="str">
            <v>Yarn Expo 2010</v>
          </cell>
          <cell r="C193" t="str">
            <v>平</v>
          </cell>
          <cell r="D193">
            <v>0</v>
          </cell>
          <cell r="E193">
            <v>37043.56</v>
          </cell>
          <cell r="F193">
            <v>37043.56</v>
          </cell>
          <cell r="G193" t="str">
            <v>平</v>
          </cell>
          <cell r="H193">
            <v>0</v>
          </cell>
        </row>
        <row r="194">
          <cell r="A194" t="str">
            <v>S1008007GTO</v>
          </cell>
          <cell r="B194" t="str">
            <v>GTO 2010 Haerbing Road show</v>
          </cell>
          <cell r="C194" t="str">
            <v>平</v>
          </cell>
          <cell r="D194">
            <v>0</v>
          </cell>
          <cell r="E194">
            <v>282552.7</v>
          </cell>
          <cell r="F194">
            <v>282552.7</v>
          </cell>
          <cell r="G194" t="str">
            <v>平</v>
          </cell>
          <cell r="H194">
            <v>0</v>
          </cell>
        </row>
        <row r="195">
          <cell r="A195" t="str">
            <v>S1008008GTO</v>
          </cell>
          <cell r="B195" t="str">
            <v>GTO 2010 Shenyang Road show</v>
          </cell>
          <cell r="C195" t="str">
            <v>平</v>
          </cell>
          <cell r="D195">
            <v>0</v>
          </cell>
          <cell r="E195">
            <v>271610</v>
          </cell>
          <cell r="F195">
            <v>271610</v>
          </cell>
          <cell r="G195" t="str">
            <v>平</v>
          </cell>
          <cell r="H195">
            <v>0</v>
          </cell>
        </row>
        <row r="196">
          <cell r="A196" t="str">
            <v>S1008009GTO</v>
          </cell>
          <cell r="B196" t="str">
            <v>GTO 2010 Shanghai Road show</v>
          </cell>
          <cell r="C196" t="str">
            <v>平</v>
          </cell>
          <cell r="D196">
            <v>0</v>
          </cell>
          <cell r="E196">
            <v>199806.49</v>
          </cell>
          <cell r="F196">
            <v>199806.49</v>
          </cell>
          <cell r="G196" t="str">
            <v>平</v>
          </cell>
          <cell r="H196">
            <v>0</v>
          </cell>
        </row>
        <row r="197">
          <cell r="A197" t="str">
            <v>S1008010GTO</v>
          </cell>
          <cell r="B197" t="str">
            <v>GTO 2010 Ningbo Road show (New)</v>
          </cell>
          <cell r="C197" t="str">
            <v>平</v>
          </cell>
          <cell r="D197">
            <v>0</v>
          </cell>
          <cell r="E197">
            <v>1980</v>
          </cell>
          <cell r="F197">
            <v>1980</v>
          </cell>
          <cell r="G197" t="str">
            <v>平</v>
          </cell>
          <cell r="H197">
            <v>0</v>
          </cell>
        </row>
        <row r="198">
          <cell r="A198" t="str">
            <v>S1008011GTO</v>
          </cell>
          <cell r="B198" t="str">
            <v>GTO 2010 Dalian Road show</v>
          </cell>
          <cell r="C198" t="str">
            <v>平</v>
          </cell>
          <cell r="D198">
            <v>0</v>
          </cell>
          <cell r="E198">
            <v>225540</v>
          </cell>
          <cell r="F198">
            <v>225540</v>
          </cell>
          <cell r="G198" t="str">
            <v>平</v>
          </cell>
          <cell r="H198">
            <v>0</v>
          </cell>
        </row>
        <row r="199">
          <cell r="A199" t="str">
            <v>S1008012EXP</v>
          </cell>
          <cell r="B199" t="str">
            <v>Tottori at Expo Japan Pavilion</v>
          </cell>
          <cell r="C199" t="str">
            <v>平</v>
          </cell>
          <cell r="D199">
            <v>0</v>
          </cell>
          <cell r="E199">
            <v>7524</v>
          </cell>
          <cell r="F199">
            <v>7524</v>
          </cell>
          <cell r="G199" t="str">
            <v>平</v>
          </cell>
          <cell r="H199">
            <v>0</v>
          </cell>
        </row>
        <row r="200">
          <cell r="A200" t="str">
            <v>S1008013GHO</v>
          </cell>
          <cell r="B200" t="str">
            <v>GHO 2010 Ningbo Auto Show (Aug)</v>
          </cell>
          <cell r="C200" t="str">
            <v>平</v>
          </cell>
          <cell r="D200">
            <v>0</v>
          </cell>
          <cell r="E200">
            <v>43701.27</v>
          </cell>
          <cell r="F200">
            <v>43701.27</v>
          </cell>
          <cell r="G200" t="str">
            <v>平</v>
          </cell>
          <cell r="H200">
            <v>0</v>
          </cell>
        </row>
        <row r="201">
          <cell r="A201" t="str">
            <v>S1008014GTO</v>
          </cell>
          <cell r="B201" t="str">
            <v>GTO 2010 Beijing Road show (Aug)</v>
          </cell>
          <cell r="C201" t="str">
            <v>平</v>
          </cell>
          <cell r="D201">
            <v>0</v>
          </cell>
          <cell r="E201">
            <v>183277.05</v>
          </cell>
          <cell r="F201">
            <v>183277.05</v>
          </cell>
          <cell r="G201" t="str">
            <v>平</v>
          </cell>
          <cell r="H201">
            <v>0</v>
          </cell>
        </row>
        <row r="202">
          <cell r="A202" t="str">
            <v>S1008015JOM</v>
          </cell>
          <cell r="B202" t="str">
            <v>J-J 2010 Cordis Fuwai August Show</v>
          </cell>
          <cell r="C202" t="str">
            <v>平</v>
          </cell>
          <cell r="D202">
            <v>0</v>
          </cell>
          <cell r="E202">
            <v>613</v>
          </cell>
          <cell r="F202">
            <v>613</v>
          </cell>
          <cell r="G202" t="str">
            <v>平</v>
          </cell>
          <cell r="H202">
            <v>0</v>
          </cell>
        </row>
        <row r="203">
          <cell r="A203" t="str">
            <v>S1008017TRW</v>
          </cell>
          <cell r="B203" t="str">
            <v>TRW Techshow 2010</v>
          </cell>
          <cell r="C203" t="str">
            <v>平</v>
          </cell>
          <cell r="D203">
            <v>0</v>
          </cell>
          <cell r="E203">
            <v>82119</v>
          </cell>
          <cell r="F203">
            <v>82119</v>
          </cell>
          <cell r="G203" t="str">
            <v>平</v>
          </cell>
          <cell r="H203">
            <v>0</v>
          </cell>
        </row>
        <row r="204">
          <cell r="A204" t="str">
            <v>S1008019POX</v>
          </cell>
          <cell r="B204" t="str">
            <v>MEDTEC China 2010</v>
          </cell>
          <cell r="C204" t="str">
            <v>平</v>
          </cell>
          <cell r="D204">
            <v>0</v>
          </cell>
          <cell r="E204">
            <v>360</v>
          </cell>
          <cell r="F204">
            <v>360</v>
          </cell>
          <cell r="G204" t="str">
            <v>平</v>
          </cell>
          <cell r="H204">
            <v>0</v>
          </cell>
        </row>
        <row r="205">
          <cell r="A205" t="str">
            <v>S1008020NIS</v>
          </cell>
          <cell r="B205" t="str">
            <v>Zhengzhou Nissan 2010 Ningbo  Road show</v>
          </cell>
          <cell r="C205" t="str">
            <v>平</v>
          </cell>
          <cell r="D205">
            <v>0</v>
          </cell>
          <cell r="E205">
            <v>41699.449999999997</v>
          </cell>
          <cell r="F205">
            <v>41699.449999999997</v>
          </cell>
          <cell r="G205" t="str">
            <v>平</v>
          </cell>
          <cell r="H205">
            <v>0</v>
          </cell>
        </row>
        <row r="206">
          <cell r="A206" t="str">
            <v>S1008022GHO</v>
          </cell>
          <cell r="B206" t="str">
            <v>GHO 2010 Lanzhou Auto Show</v>
          </cell>
          <cell r="C206" t="str">
            <v>平</v>
          </cell>
          <cell r="D206">
            <v>0</v>
          </cell>
          <cell r="E206">
            <v>287589.59999999998</v>
          </cell>
          <cell r="F206">
            <v>229889.6</v>
          </cell>
          <cell r="G206" t="str">
            <v>借</v>
          </cell>
          <cell r="H206">
            <v>57700</v>
          </cell>
        </row>
        <row r="207">
          <cell r="A207" t="str">
            <v>S1008023TET</v>
          </cell>
          <cell r="B207" t="str">
            <v>Greek project at Shanghai Library(Aug)</v>
          </cell>
          <cell r="C207" t="str">
            <v>平</v>
          </cell>
          <cell r="D207">
            <v>0</v>
          </cell>
          <cell r="E207">
            <v>8182.3</v>
          </cell>
          <cell r="F207">
            <v>8182.3</v>
          </cell>
          <cell r="G207" t="str">
            <v>平</v>
          </cell>
          <cell r="H207">
            <v>0</v>
          </cell>
        </row>
        <row r="208">
          <cell r="A208" t="str">
            <v>S1008025NOK</v>
          </cell>
          <cell r="B208" t="str">
            <v>Norak Song Jiang-Show room</v>
          </cell>
          <cell r="C208" t="str">
            <v>平</v>
          </cell>
          <cell r="D208">
            <v>0</v>
          </cell>
          <cell r="E208">
            <v>2803.54</v>
          </cell>
          <cell r="F208">
            <v>0</v>
          </cell>
          <cell r="G208" t="str">
            <v>借</v>
          </cell>
          <cell r="H208">
            <v>2803.54</v>
          </cell>
        </row>
        <row r="209">
          <cell r="A209" t="str">
            <v>S1009001MMI</v>
          </cell>
          <cell r="B209" t="str">
            <v>Analytica China 2010</v>
          </cell>
          <cell r="C209" t="str">
            <v>借</v>
          </cell>
          <cell r="D209">
            <v>2537.0500000000002</v>
          </cell>
          <cell r="E209">
            <v>553907.14</v>
          </cell>
          <cell r="F209">
            <v>556444.18999999994</v>
          </cell>
          <cell r="G209" t="str">
            <v>平</v>
          </cell>
          <cell r="H209">
            <v>0</v>
          </cell>
        </row>
        <row r="210">
          <cell r="A210" t="str">
            <v>S1009002GHO</v>
          </cell>
          <cell r="B210" t="str">
            <v>GHO 2010 Suzhou Auto Show</v>
          </cell>
          <cell r="C210" t="str">
            <v>平</v>
          </cell>
          <cell r="D210">
            <v>0</v>
          </cell>
          <cell r="E210">
            <v>374.17</v>
          </cell>
          <cell r="F210">
            <v>374.17</v>
          </cell>
          <cell r="G210" t="str">
            <v>平</v>
          </cell>
          <cell r="H210">
            <v>0</v>
          </cell>
        </row>
        <row r="211">
          <cell r="A211" t="str">
            <v>S1009003GHO</v>
          </cell>
          <cell r="B211" t="str">
            <v>GHO 2010 Haikou Auto Show</v>
          </cell>
          <cell r="C211" t="str">
            <v>平</v>
          </cell>
          <cell r="D211">
            <v>0</v>
          </cell>
          <cell r="E211">
            <v>38060.83</v>
          </cell>
          <cell r="F211">
            <v>38060.83</v>
          </cell>
          <cell r="G211" t="str">
            <v>平</v>
          </cell>
          <cell r="H211">
            <v>0</v>
          </cell>
        </row>
        <row r="212">
          <cell r="A212" t="str">
            <v>S1009004GHO</v>
          </cell>
          <cell r="B212" t="str">
            <v>GHO 2010 Chengdu Auto Show</v>
          </cell>
          <cell r="C212" t="str">
            <v>平</v>
          </cell>
          <cell r="D212">
            <v>0</v>
          </cell>
          <cell r="E212">
            <v>32690.68</v>
          </cell>
          <cell r="F212">
            <v>32690.68</v>
          </cell>
          <cell r="G212" t="str">
            <v>平</v>
          </cell>
          <cell r="H212">
            <v>0</v>
          </cell>
        </row>
        <row r="213">
          <cell r="A213" t="str">
            <v>S1009005GHO</v>
          </cell>
          <cell r="B213" t="str">
            <v>GHO 2010 Xian Auto Show</v>
          </cell>
          <cell r="C213" t="str">
            <v>平</v>
          </cell>
          <cell r="D213">
            <v>0</v>
          </cell>
          <cell r="E213">
            <v>44920.99</v>
          </cell>
          <cell r="F213">
            <v>44920.99</v>
          </cell>
          <cell r="G213" t="str">
            <v>平</v>
          </cell>
          <cell r="H213">
            <v>0</v>
          </cell>
        </row>
        <row r="214">
          <cell r="A214" t="str">
            <v>S1009007GHO</v>
          </cell>
          <cell r="B214" t="str">
            <v>GHO 2010 Hefei Auto Show</v>
          </cell>
          <cell r="C214" t="str">
            <v>平</v>
          </cell>
          <cell r="D214">
            <v>0</v>
          </cell>
          <cell r="E214">
            <v>2880.88</v>
          </cell>
          <cell r="F214">
            <v>2880.88</v>
          </cell>
          <cell r="G214" t="str">
            <v>平</v>
          </cell>
          <cell r="H214">
            <v>0</v>
          </cell>
        </row>
        <row r="215">
          <cell r="A215" t="str">
            <v>S1009008GHO</v>
          </cell>
          <cell r="B215" t="str">
            <v>GHO 2010 Dongguan Auto Show</v>
          </cell>
          <cell r="C215" t="str">
            <v>平</v>
          </cell>
          <cell r="D215">
            <v>0</v>
          </cell>
          <cell r="E215">
            <v>24237.66</v>
          </cell>
          <cell r="F215">
            <v>24237.66</v>
          </cell>
          <cell r="G215" t="str">
            <v>平</v>
          </cell>
          <cell r="H215">
            <v>0</v>
          </cell>
        </row>
        <row r="216">
          <cell r="A216" t="str">
            <v>S1009009GHO</v>
          </cell>
          <cell r="B216" t="str">
            <v>GHO 2010 Jinan Auto Show</v>
          </cell>
          <cell r="C216" t="str">
            <v>平</v>
          </cell>
          <cell r="D216">
            <v>0</v>
          </cell>
          <cell r="E216">
            <v>2110</v>
          </cell>
          <cell r="F216">
            <v>2110</v>
          </cell>
          <cell r="G216" t="str">
            <v>平</v>
          </cell>
          <cell r="H216">
            <v>0</v>
          </cell>
        </row>
        <row r="217">
          <cell r="A217" t="str">
            <v>S1009010MFK</v>
          </cell>
          <cell r="B217" t="str">
            <v>Paper World 2010</v>
          </cell>
          <cell r="C217" t="str">
            <v>平</v>
          </cell>
          <cell r="D217">
            <v>0</v>
          </cell>
          <cell r="E217">
            <v>579151.01</v>
          </cell>
          <cell r="F217">
            <v>579151.01</v>
          </cell>
          <cell r="G217" t="str">
            <v>平</v>
          </cell>
          <cell r="H217">
            <v>0</v>
          </cell>
        </row>
        <row r="218">
          <cell r="A218" t="str">
            <v>S1009011MBZ</v>
          </cell>
          <cell r="B218" t="str">
            <v>Mercedes Benz National Dealer Workshop 2010</v>
          </cell>
          <cell r="C218" t="str">
            <v>平</v>
          </cell>
          <cell r="D218">
            <v>0</v>
          </cell>
          <cell r="E218">
            <v>119.16</v>
          </cell>
          <cell r="F218">
            <v>119.16</v>
          </cell>
          <cell r="G218" t="str">
            <v>平</v>
          </cell>
          <cell r="H218">
            <v>0</v>
          </cell>
        </row>
        <row r="219">
          <cell r="A219" t="str">
            <v>S1009012NIS</v>
          </cell>
          <cell r="B219" t="str">
            <v>Zhengzhou Nissan 2010 Nanjing  Road show</v>
          </cell>
          <cell r="C219" t="str">
            <v>平</v>
          </cell>
          <cell r="D219">
            <v>0</v>
          </cell>
          <cell r="E219">
            <v>90215.91</v>
          </cell>
          <cell r="F219">
            <v>90215.91</v>
          </cell>
          <cell r="G219" t="str">
            <v>平</v>
          </cell>
          <cell r="H219">
            <v>0</v>
          </cell>
        </row>
        <row r="220">
          <cell r="A220" t="str">
            <v>S1009013NIS</v>
          </cell>
          <cell r="B220" t="str">
            <v>Zhengzhou Nissan 2010 Chengdu  Road show</v>
          </cell>
          <cell r="C220" t="str">
            <v>平</v>
          </cell>
          <cell r="D220">
            <v>0</v>
          </cell>
          <cell r="E220">
            <v>204736.46</v>
          </cell>
          <cell r="F220">
            <v>204736.46</v>
          </cell>
          <cell r="G220" t="str">
            <v>平</v>
          </cell>
          <cell r="H220">
            <v>0</v>
          </cell>
        </row>
        <row r="221">
          <cell r="A221" t="str">
            <v>S1009014SGM</v>
          </cell>
          <cell r="B221" t="str">
            <v>SGM 2010 Chengdu Road Show</v>
          </cell>
          <cell r="C221" t="str">
            <v>平</v>
          </cell>
          <cell r="D221">
            <v>0</v>
          </cell>
          <cell r="E221">
            <v>1255753.6000000001</v>
          </cell>
          <cell r="F221">
            <v>62075.27</v>
          </cell>
          <cell r="G221" t="str">
            <v>借</v>
          </cell>
          <cell r="H221">
            <v>1193678.33</v>
          </cell>
        </row>
        <row r="222">
          <cell r="A222" t="str">
            <v>S1009015CHE</v>
          </cell>
          <cell r="B222" t="str">
            <v>Chery 2010 Hefei Autoshow</v>
          </cell>
          <cell r="C222" t="str">
            <v>平</v>
          </cell>
          <cell r="D222">
            <v>0</v>
          </cell>
          <cell r="E222">
            <v>8920.5</v>
          </cell>
          <cell r="F222">
            <v>0</v>
          </cell>
          <cell r="G222" t="str">
            <v>借</v>
          </cell>
          <cell r="H222">
            <v>8920.5</v>
          </cell>
        </row>
        <row r="223">
          <cell r="A223" t="str">
            <v>S1009016CHE</v>
          </cell>
          <cell r="B223" t="str">
            <v>Chery 2010 Chengdu Autoshow</v>
          </cell>
          <cell r="C223" t="str">
            <v>平</v>
          </cell>
          <cell r="D223">
            <v>0</v>
          </cell>
          <cell r="E223">
            <v>21741.69</v>
          </cell>
          <cell r="F223">
            <v>0</v>
          </cell>
          <cell r="G223" t="str">
            <v>借</v>
          </cell>
          <cell r="H223">
            <v>21741.69</v>
          </cell>
        </row>
        <row r="224">
          <cell r="A224" t="str">
            <v>S1009018GHO</v>
          </cell>
          <cell r="B224" t="str">
            <v>GHO 2010 Nanjing  Auto Show (Sep)</v>
          </cell>
          <cell r="C224" t="str">
            <v>平</v>
          </cell>
          <cell r="D224">
            <v>0</v>
          </cell>
          <cell r="E224">
            <v>15692.87</v>
          </cell>
          <cell r="F224">
            <v>15692.87</v>
          </cell>
          <cell r="G224" t="str">
            <v>平</v>
          </cell>
          <cell r="H224">
            <v>0</v>
          </cell>
        </row>
        <row r="225">
          <cell r="A225" t="str">
            <v>S1009019GTO</v>
          </cell>
          <cell r="B225" t="str">
            <v>GTO 2010 Beijing Road show (Sep)</v>
          </cell>
          <cell r="C225" t="str">
            <v>平</v>
          </cell>
          <cell r="D225">
            <v>0</v>
          </cell>
          <cell r="E225">
            <v>184357</v>
          </cell>
          <cell r="F225">
            <v>0</v>
          </cell>
          <cell r="G225" t="str">
            <v>借</v>
          </cell>
          <cell r="H225">
            <v>184357</v>
          </cell>
        </row>
        <row r="226">
          <cell r="A226" t="str">
            <v>S1009020GTO</v>
          </cell>
          <cell r="B226" t="str">
            <v>GTO 2010 Wuhan Road show (Sep)</v>
          </cell>
          <cell r="C226" t="str">
            <v>平</v>
          </cell>
          <cell r="D226">
            <v>0</v>
          </cell>
          <cell r="E226">
            <v>156833.62</v>
          </cell>
          <cell r="F226">
            <v>0</v>
          </cell>
          <cell r="G226" t="str">
            <v>借</v>
          </cell>
          <cell r="H226">
            <v>156833.62</v>
          </cell>
        </row>
        <row r="227">
          <cell r="A227" t="str">
            <v>S1009021GTO</v>
          </cell>
          <cell r="B227" t="str">
            <v>GTO 2010 Jinan Road show (Sep)</v>
          </cell>
          <cell r="C227" t="str">
            <v>平</v>
          </cell>
          <cell r="D227">
            <v>0</v>
          </cell>
          <cell r="E227">
            <v>133721.20000000001</v>
          </cell>
          <cell r="F227">
            <v>0</v>
          </cell>
          <cell r="G227" t="str">
            <v>借</v>
          </cell>
          <cell r="H227">
            <v>133721.20000000001</v>
          </cell>
        </row>
        <row r="228">
          <cell r="A228" t="str">
            <v>S1009022GTO</v>
          </cell>
          <cell r="B228" t="str">
            <v>GTO 2010 Haikou Road show</v>
          </cell>
          <cell r="C228" t="str">
            <v>平</v>
          </cell>
          <cell r="D228">
            <v>0</v>
          </cell>
          <cell r="E228">
            <v>243188.82</v>
          </cell>
          <cell r="F228">
            <v>0</v>
          </cell>
          <cell r="G228" t="str">
            <v>借</v>
          </cell>
          <cell r="H228">
            <v>243188.82</v>
          </cell>
        </row>
        <row r="229">
          <cell r="A229" t="str">
            <v>S1009023GTO</v>
          </cell>
          <cell r="B229" t="str">
            <v>GTO 2010 Yantai Road show</v>
          </cell>
          <cell r="C229" t="str">
            <v>平</v>
          </cell>
          <cell r="D229">
            <v>0</v>
          </cell>
          <cell r="E229">
            <v>292442.12</v>
          </cell>
          <cell r="F229">
            <v>0</v>
          </cell>
          <cell r="G229" t="str">
            <v>借</v>
          </cell>
          <cell r="H229">
            <v>292442.12</v>
          </cell>
        </row>
        <row r="230">
          <cell r="A230" t="str">
            <v>S1009024GTO</v>
          </cell>
          <cell r="B230" t="str">
            <v>GTO 2010 Weifang Auto Show (Sep)</v>
          </cell>
          <cell r="C230" t="str">
            <v>平</v>
          </cell>
          <cell r="D230">
            <v>0</v>
          </cell>
          <cell r="E230">
            <v>220083.6</v>
          </cell>
          <cell r="F230">
            <v>0</v>
          </cell>
          <cell r="G230" t="str">
            <v>借</v>
          </cell>
          <cell r="H230">
            <v>220083.6</v>
          </cell>
        </row>
        <row r="231">
          <cell r="A231" t="str">
            <v>S1009025GTO</v>
          </cell>
          <cell r="B231" t="str">
            <v>GTO 2010 Chengdu Auto Show</v>
          </cell>
          <cell r="C231" t="str">
            <v>平</v>
          </cell>
          <cell r="D231">
            <v>0</v>
          </cell>
          <cell r="E231">
            <v>726603.91</v>
          </cell>
          <cell r="F231">
            <v>0</v>
          </cell>
          <cell r="G231" t="str">
            <v>借</v>
          </cell>
          <cell r="H231">
            <v>726603.91</v>
          </cell>
        </row>
        <row r="232">
          <cell r="A232" t="str">
            <v>S1009026GTO</v>
          </cell>
          <cell r="B232" t="str">
            <v>GTO 2010 Suzhou Auto Show (Sep)</v>
          </cell>
          <cell r="C232" t="str">
            <v>平</v>
          </cell>
          <cell r="D232">
            <v>0</v>
          </cell>
          <cell r="E232">
            <v>141169.67000000001</v>
          </cell>
          <cell r="F232">
            <v>0</v>
          </cell>
          <cell r="G232" t="str">
            <v>借</v>
          </cell>
          <cell r="H232">
            <v>141169.67000000001</v>
          </cell>
        </row>
        <row r="233">
          <cell r="A233" t="str">
            <v>S1009027GTO</v>
          </cell>
          <cell r="B233" t="str">
            <v>GTO 2010 Taiyuan Road show (Sep)</v>
          </cell>
          <cell r="C233" t="str">
            <v>平</v>
          </cell>
          <cell r="D233">
            <v>0</v>
          </cell>
          <cell r="E233">
            <v>282419.03999999998</v>
          </cell>
          <cell r="F233">
            <v>0</v>
          </cell>
          <cell r="G233" t="str">
            <v>借</v>
          </cell>
          <cell r="H233">
            <v>282419.03999999998</v>
          </cell>
        </row>
        <row r="234">
          <cell r="A234" t="str">
            <v>S1009028GTO</v>
          </cell>
          <cell r="B234" t="str">
            <v>GTO 2010 Weihai Road show</v>
          </cell>
          <cell r="C234" t="str">
            <v>平</v>
          </cell>
          <cell r="D234">
            <v>0</v>
          </cell>
          <cell r="E234">
            <v>96353.31</v>
          </cell>
          <cell r="F234">
            <v>0</v>
          </cell>
          <cell r="G234" t="str">
            <v>借</v>
          </cell>
          <cell r="H234">
            <v>96353.31</v>
          </cell>
        </row>
        <row r="235">
          <cell r="A235" t="str">
            <v>S1009029GTO</v>
          </cell>
          <cell r="B235" t="str">
            <v>GTO 2010 Fuzhou Road show (Sep)</v>
          </cell>
          <cell r="C235" t="str">
            <v>平</v>
          </cell>
          <cell r="D235">
            <v>0</v>
          </cell>
          <cell r="E235">
            <v>338134.32</v>
          </cell>
          <cell r="F235">
            <v>0</v>
          </cell>
          <cell r="G235" t="str">
            <v>借</v>
          </cell>
          <cell r="H235">
            <v>338134.32</v>
          </cell>
        </row>
        <row r="236">
          <cell r="A236" t="str">
            <v>S1009030GTO</v>
          </cell>
          <cell r="B236" t="str">
            <v>GTO 2010 Tianjin Road show</v>
          </cell>
          <cell r="C236" t="str">
            <v>平</v>
          </cell>
          <cell r="D236">
            <v>0</v>
          </cell>
          <cell r="E236">
            <v>389418.23</v>
          </cell>
          <cell r="F236">
            <v>0</v>
          </cell>
          <cell r="G236" t="str">
            <v>借</v>
          </cell>
          <cell r="H236">
            <v>389418.23</v>
          </cell>
        </row>
        <row r="237">
          <cell r="A237" t="str">
            <v>S1009031GTO</v>
          </cell>
          <cell r="B237" t="str">
            <v>GTO 2010 Guangzhou Road show (Sep)</v>
          </cell>
          <cell r="C237" t="str">
            <v>平</v>
          </cell>
          <cell r="D237">
            <v>0</v>
          </cell>
          <cell r="E237">
            <v>195647.7</v>
          </cell>
          <cell r="F237">
            <v>0</v>
          </cell>
          <cell r="G237" t="str">
            <v>借</v>
          </cell>
          <cell r="H237">
            <v>195647.7</v>
          </cell>
        </row>
        <row r="238">
          <cell r="A238" t="str">
            <v>S1009032GTO</v>
          </cell>
          <cell r="B238" t="str">
            <v>GTO 2010 Dongguan Road show</v>
          </cell>
          <cell r="C238" t="str">
            <v>平</v>
          </cell>
          <cell r="D238">
            <v>0</v>
          </cell>
          <cell r="E238">
            <v>397839.88</v>
          </cell>
          <cell r="F238">
            <v>0</v>
          </cell>
          <cell r="G238" t="str">
            <v>借</v>
          </cell>
          <cell r="H238">
            <v>397839.88</v>
          </cell>
        </row>
        <row r="239">
          <cell r="A239" t="str">
            <v>S1009033GTO</v>
          </cell>
          <cell r="B239" t="str">
            <v>GTO 2010 Nanjing Road show (First)</v>
          </cell>
          <cell r="C239" t="str">
            <v>平</v>
          </cell>
          <cell r="D239">
            <v>0</v>
          </cell>
          <cell r="E239">
            <v>307188.81</v>
          </cell>
          <cell r="F239">
            <v>0</v>
          </cell>
          <cell r="G239" t="str">
            <v>借</v>
          </cell>
          <cell r="H239">
            <v>307188.81</v>
          </cell>
        </row>
        <row r="240">
          <cell r="A240" t="str">
            <v>S1009034GTO</v>
          </cell>
          <cell r="B240" t="str">
            <v>GTO 2010 Wuxi Road show (Second)</v>
          </cell>
          <cell r="C240" t="str">
            <v>平</v>
          </cell>
          <cell r="D240">
            <v>0</v>
          </cell>
          <cell r="E240">
            <v>296932.78999999998</v>
          </cell>
          <cell r="F240">
            <v>0</v>
          </cell>
          <cell r="G240" t="str">
            <v>借</v>
          </cell>
          <cell r="H240">
            <v>296932.78999999998</v>
          </cell>
        </row>
        <row r="241">
          <cell r="A241" t="str">
            <v>S1009035GTO</v>
          </cell>
          <cell r="B241" t="str">
            <v>GTO 2010 Xian Road show</v>
          </cell>
          <cell r="C241" t="str">
            <v>平</v>
          </cell>
          <cell r="D241">
            <v>0</v>
          </cell>
          <cell r="E241">
            <v>321383.57</v>
          </cell>
          <cell r="F241">
            <v>0</v>
          </cell>
          <cell r="G241" t="str">
            <v>借</v>
          </cell>
          <cell r="H241">
            <v>321383.57</v>
          </cell>
        </row>
        <row r="242">
          <cell r="A242" t="str">
            <v>S1009036GTO</v>
          </cell>
          <cell r="B242" t="str">
            <v>GTO 2010 Hefei Road show</v>
          </cell>
          <cell r="C242" t="str">
            <v>平</v>
          </cell>
          <cell r="D242">
            <v>0</v>
          </cell>
          <cell r="E242">
            <v>146824.9</v>
          </cell>
          <cell r="F242">
            <v>0</v>
          </cell>
          <cell r="G242" t="str">
            <v>借</v>
          </cell>
          <cell r="H242">
            <v>146824.9</v>
          </cell>
        </row>
        <row r="243">
          <cell r="A243" t="str">
            <v>S1009037GTO</v>
          </cell>
          <cell r="B243" t="str">
            <v>GTO 2010 Foshan Road show</v>
          </cell>
          <cell r="C243" t="str">
            <v>平</v>
          </cell>
          <cell r="D243">
            <v>0</v>
          </cell>
          <cell r="E243">
            <v>100552.21</v>
          </cell>
          <cell r="F243">
            <v>0</v>
          </cell>
          <cell r="G243" t="str">
            <v>借</v>
          </cell>
          <cell r="H243">
            <v>100552.21</v>
          </cell>
        </row>
        <row r="244">
          <cell r="A244" t="str">
            <v>S1009038GTO</v>
          </cell>
          <cell r="B244" t="str">
            <v>GTO 2010 Shenzhen Road show (Sep)</v>
          </cell>
          <cell r="C244" t="str">
            <v>平</v>
          </cell>
          <cell r="D244">
            <v>0</v>
          </cell>
          <cell r="E244">
            <v>367117</v>
          </cell>
          <cell r="F244">
            <v>0</v>
          </cell>
          <cell r="G244" t="str">
            <v>借</v>
          </cell>
          <cell r="H244">
            <v>367117</v>
          </cell>
        </row>
        <row r="245">
          <cell r="A245" t="str">
            <v>S1009039UHK</v>
          </cell>
          <cell r="B245" t="str">
            <v>ACLE 2010</v>
          </cell>
          <cell r="C245" t="str">
            <v>平</v>
          </cell>
          <cell r="D245">
            <v>0</v>
          </cell>
          <cell r="E245">
            <v>30655.200000000001</v>
          </cell>
          <cell r="F245">
            <v>0</v>
          </cell>
          <cell r="G245" t="str">
            <v>借</v>
          </cell>
          <cell r="H245">
            <v>30655.200000000001</v>
          </cell>
        </row>
        <row r="246">
          <cell r="A246" t="str">
            <v>S1009040RUD</v>
          </cell>
          <cell r="B246" t="str">
            <v>2010 Cotton GZ Expo</v>
          </cell>
          <cell r="C246" t="str">
            <v>平</v>
          </cell>
          <cell r="D246">
            <v>0</v>
          </cell>
          <cell r="E246">
            <v>0</v>
          </cell>
          <cell r="F246">
            <v>0</v>
          </cell>
          <cell r="G246" t="str">
            <v>平</v>
          </cell>
          <cell r="H246">
            <v>0</v>
          </cell>
        </row>
        <row r="247">
          <cell r="A247" t="str">
            <v>S1009041AGI</v>
          </cell>
          <cell r="B247" t="str">
            <v>Analytica China 2010-Agilent</v>
          </cell>
          <cell r="C247" t="str">
            <v>平</v>
          </cell>
          <cell r="D247">
            <v>0</v>
          </cell>
          <cell r="E247">
            <v>140452.76999999999</v>
          </cell>
          <cell r="F247">
            <v>140452.76999999999</v>
          </cell>
          <cell r="G247" t="str">
            <v>平</v>
          </cell>
          <cell r="H247">
            <v>0</v>
          </cell>
        </row>
        <row r="248">
          <cell r="A248" t="str">
            <v>S1009042POR</v>
          </cell>
          <cell r="B248" t="str">
            <v>Porsche NICEC-CCC Chengdu</v>
          </cell>
          <cell r="C248" t="str">
            <v>平</v>
          </cell>
          <cell r="D248">
            <v>0</v>
          </cell>
          <cell r="E248">
            <v>935</v>
          </cell>
          <cell r="F248">
            <v>935</v>
          </cell>
          <cell r="G248" t="str">
            <v>平</v>
          </cell>
          <cell r="H248">
            <v>0</v>
          </cell>
        </row>
        <row r="249">
          <cell r="A249" t="str">
            <v>S1009043NOK</v>
          </cell>
          <cell r="B249" t="str">
            <v>NOARK 2010 New Show room</v>
          </cell>
          <cell r="C249" t="str">
            <v>平</v>
          </cell>
          <cell r="D249">
            <v>0</v>
          </cell>
          <cell r="E249">
            <v>16222.76</v>
          </cell>
          <cell r="F249">
            <v>0</v>
          </cell>
          <cell r="G249" t="str">
            <v>借</v>
          </cell>
          <cell r="H249">
            <v>16222.76</v>
          </cell>
        </row>
        <row r="250">
          <cell r="A250" t="str">
            <v>S1009044NET</v>
          </cell>
          <cell r="B250" t="str">
            <v>Net Easa TX2</v>
          </cell>
          <cell r="C250" t="str">
            <v>平</v>
          </cell>
          <cell r="D250">
            <v>0</v>
          </cell>
          <cell r="E250">
            <v>337235.84</v>
          </cell>
          <cell r="F250">
            <v>337235.84</v>
          </cell>
          <cell r="G250" t="str">
            <v>平</v>
          </cell>
          <cell r="H250">
            <v>0</v>
          </cell>
        </row>
        <row r="251">
          <cell r="A251" t="str">
            <v>S1009045UNI</v>
          </cell>
          <cell r="B251" t="str">
            <v>China Paper 2010-KPL</v>
          </cell>
          <cell r="C251" t="str">
            <v>平</v>
          </cell>
          <cell r="D251">
            <v>0</v>
          </cell>
          <cell r="E251">
            <v>38520.589999999997</v>
          </cell>
          <cell r="F251">
            <v>0</v>
          </cell>
          <cell r="G251" t="str">
            <v>借</v>
          </cell>
          <cell r="H251">
            <v>38520.589999999997</v>
          </cell>
        </row>
        <row r="252">
          <cell r="A252" t="str">
            <v>S1009046T9C</v>
          </cell>
          <cell r="B252" t="str">
            <v>The 9 City 2010 New Press</v>
          </cell>
          <cell r="C252" t="str">
            <v>平</v>
          </cell>
          <cell r="D252">
            <v>0</v>
          </cell>
          <cell r="E252">
            <v>1210</v>
          </cell>
          <cell r="F252">
            <v>1210</v>
          </cell>
          <cell r="G252" t="str">
            <v>平</v>
          </cell>
          <cell r="H252">
            <v>0</v>
          </cell>
        </row>
        <row r="253">
          <cell r="A253" t="str">
            <v>S1009047DFP</v>
          </cell>
          <cell r="B253" t="str">
            <v>Dongfeng Passenger Vehicle 2010 Road show</v>
          </cell>
          <cell r="C253" t="str">
            <v>平</v>
          </cell>
          <cell r="D253">
            <v>0</v>
          </cell>
          <cell r="E253">
            <v>3348.3</v>
          </cell>
          <cell r="F253">
            <v>3348.3</v>
          </cell>
          <cell r="G253" t="str">
            <v>平</v>
          </cell>
          <cell r="H253">
            <v>0</v>
          </cell>
        </row>
        <row r="254">
          <cell r="A254" t="str">
            <v>S1009048NOK</v>
          </cell>
          <cell r="B254" t="str">
            <v>NOARK 2010 ASIA SOLAR POWER</v>
          </cell>
          <cell r="C254" t="str">
            <v>平</v>
          </cell>
          <cell r="D254">
            <v>0</v>
          </cell>
          <cell r="E254">
            <v>57861</v>
          </cell>
          <cell r="F254">
            <v>57861</v>
          </cell>
          <cell r="G254" t="str">
            <v>平</v>
          </cell>
          <cell r="H254">
            <v>0</v>
          </cell>
        </row>
        <row r="255">
          <cell r="A255" t="str">
            <v>S1009049S9Y</v>
          </cell>
          <cell r="B255" t="str">
            <v>Shanhgai 9 YOU 2010 New Press</v>
          </cell>
          <cell r="C255" t="str">
            <v>平</v>
          </cell>
          <cell r="D255">
            <v>0</v>
          </cell>
          <cell r="E255">
            <v>470</v>
          </cell>
          <cell r="F255">
            <v>470</v>
          </cell>
          <cell r="G255" t="str">
            <v>平</v>
          </cell>
          <cell r="H255">
            <v>0</v>
          </cell>
        </row>
        <row r="256">
          <cell r="A256" t="str">
            <v>S1009051UHK</v>
          </cell>
          <cell r="B256" t="str">
            <v>Analytica China 2010-Phenomenex</v>
          </cell>
          <cell r="C256" t="str">
            <v>平</v>
          </cell>
          <cell r="D256">
            <v>0</v>
          </cell>
          <cell r="E256">
            <v>46084</v>
          </cell>
          <cell r="F256">
            <v>0</v>
          </cell>
          <cell r="G256" t="str">
            <v>借</v>
          </cell>
          <cell r="H256">
            <v>46084</v>
          </cell>
        </row>
        <row r="257">
          <cell r="A257" t="str">
            <v>S1009052UHK</v>
          </cell>
          <cell r="B257" t="str">
            <v>Analytica China 2010-Oversea exhibition</v>
          </cell>
          <cell r="C257" t="str">
            <v>平</v>
          </cell>
          <cell r="D257">
            <v>0</v>
          </cell>
          <cell r="E257">
            <v>164706.88</v>
          </cell>
          <cell r="F257">
            <v>0</v>
          </cell>
          <cell r="G257" t="str">
            <v>借</v>
          </cell>
          <cell r="H257">
            <v>164706.88</v>
          </cell>
        </row>
        <row r="258">
          <cell r="A258" t="str">
            <v>S1009053GTO</v>
          </cell>
          <cell r="B258" t="str">
            <v>GTO 2010 Huhehaote Road show(Sep)</v>
          </cell>
          <cell r="C258" t="str">
            <v>平</v>
          </cell>
          <cell r="D258">
            <v>0</v>
          </cell>
          <cell r="E258">
            <v>193493.2</v>
          </cell>
          <cell r="F258">
            <v>0</v>
          </cell>
          <cell r="G258" t="str">
            <v>借</v>
          </cell>
          <cell r="H258">
            <v>193493.2</v>
          </cell>
        </row>
        <row r="259">
          <cell r="A259" t="str">
            <v>S1009054TRW</v>
          </cell>
          <cell r="B259" t="str">
            <v>TRW Techshow 2010(Sep)</v>
          </cell>
          <cell r="C259" t="str">
            <v>平</v>
          </cell>
          <cell r="D259">
            <v>0</v>
          </cell>
          <cell r="E259">
            <v>60</v>
          </cell>
          <cell r="F259">
            <v>60</v>
          </cell>
          <cell r="G259" t="str">
            <v>平</v>
          </cell>
          <cell r="H259">
            <v>0</v>
          </cell>
        </row>
        <row r="260">
          <cell r="A260" t="str">
            <v>S1009055COC</v>
          </cell>
          <cell r="B260" t="str">
            <v>Coke BK Presentation</v>
          </cell>
          <cell r="C260" t="str">
            <v>平</v>
          </cell>
          <cell r="D260">
            <v>0</v>
          </cell>
          <cell r="E260">
            <v>40083</v>
          </cell>
          <cell r="F260">
            <v>40083</v>
          </cell>
          <cell r="G260" t="str">
            <v>平</v>
          </cell>
          <cell r="H260">
            <v>0</v>
          </cell>
        </row>
        <row r="261">
          <cell r="A261" t="str">
            <v>S1009056CIT</v>
          </cell>
          <cell r="B261" t="str">
            <v>Citi Expo 9.8</v>
          </cell>
          <cell r="C261" t="str">
            <v>平</v>
          </cell>
          <cell r="D261">
            <v>0</v>
          </cell>
          <cell r="E261">
            <v>4493</v>
          </cell>
          <cell r="F261">
            <v>4493</v>
          </cell>
          <cell r="G261" t="str">
            <v>平</v>
          </cell>
          <cell r="H261">
            <v>0</v>
          </cell>
        </row>
        <row r="262">
          <cell r="A262" t="str">
            <v>S1009057CIT</v>
          </cell>
          <cell r="B262" t="str">
            <v>Citi Expo 9.9</v>
          </cell>
          <cell r="C262" t="str">
            <v>平</v>
          </cell>
          <cell r="D262">
            <v>0</v>
          </cell>
          <cell r="E262">
            <v>1400</v>
          </cell>
          <cell r="F262">
            <v>1400</v>
          </cell>
          <cell r="G262" t="str">
            <v>平</v>
          </cell>
          <cell r="H262">
            <v>0</v>
          </cell>
        </row>
        <row r="263">
          <cell r="A263" t="str">
            <v>S1009059REV</v>
          </cell>
          <cell r="B263" t="str">
            <v>Revlon Jinan Roadshow</v>
          </cell>
          <cell r="C263" t="str">
            <v>平</v>
          </cell>
          <cell r="D263">
            <v>0</v>
          </cell>
          <cell r="E263">
            <v>20800</v>
          </cell>
          <cell r="F263">
            <v>20800</v>
          </cell>
          <cell r="G263" t="str">
            <v>平</v>
          </cell>
          <cell r="H263">
            <v>0</v>
          </cell>
        </row>
        <row r="264">
          <cell r="A264" t="str">
            <v>S1009060AMC</v>
          </cell>
          <cell r="B264" t="str">
            <v>Amcham Conference</v>
          </cell>
          <cell r="C264" t="str">
            <v>平</v>
          </cell>
          <cell r="D264">
            <v>0</v>
          </cell>
          <cell r="E264">
            <v>95000</v>
          </cell>
          <cell r="F264">
            <v>95000</v>
          </cell>
          <cell r="G264" t="str">
            <v>平</v>
          </cell>
          <cell r="H264">
            <v>0</v>
          </cell>
        </row>
        <row r="265">
          <cell r="A265" t="str">
            <v>S1010002MEF</v>
          </cell>
          <cell r="B265" t="str">
            <v>Music China and Pro-light sound</v>
          </cell>
          <cell r="C265" t="str">
            <v>平</v>
          </cell>
          <cell r="D265">
            <v>0</v>
          </cell>
          <cell r="E265">
            <v>346672.88</v>
          </cell>
          <cell r="F265">
            <v>103576.35</v>
          </cell>
          <cell r="G265" t="str">
            <v>借</v>
          </cell>
          <cell r="H265">
            <v>243096.53</v>
          </cell>
        </row>
        <row r="266">
          <cell r="A266" t="str">
            <v>S1010003GHO</v>
          </cell>
          <cell r="B266" t="str">
            <v>GHO 2010 Nanchang Auto Show</v>
          </cell>
          <cell r="C266" t="str">
            <v>平</v>
          </cell>
          <cell r="D266">
            <v>0</v>
          </cell>
          <cell r="E266">
            <v>26315.7</v>
          </cell>
          <cell r="F266">
            <v>0</v>
          </cell>
          <cell r="G266" t="str">
            <v>借</v>
          </cell>
          <cell r="H266">
            <v>26315.7</v>
          </cell>
        </row>
        <row r="267">
          <cell r="A267" t="str">
            <v>S1010004NIS</v>
          </cell>
          <cell r="B267" t="str">
            <v>Zhengzhou Nissan 2010 Taiyuan  Road show</v>
          </cell>
          <cell r="C267" t="str">
            <v>平</v>
          </cell>
          <cell r="D267">
            <v>0</v>
          </cell>
          <cell r="E267">
            <v>9937.5</v>
          </cell>
          <cell r="F267">
            <v>9937.5</v>
          </cell>
          <cell r="G267" t="str">
            <v>平</v>
          </cell>
          <cell r="H267">
            <v>0</v>
          </cell>
        </row>
        <row r="268">
          <cell r="A268" t="str">
            <v>S1010005NIS</v>
          </cell>
          <cell r="B268" t="str">
            <v>Zhengzhou Nissan 2010 Hangzhou  Road show</v>
          </cell>
          <cell r="C268" t="str">
            <v>平</v>
          </cell>
          <cell r="D268">
            <v>0</v>
          </cell>
          <cell r="E268">
            <v>11744.5</v>
          </cell>
          <cell r="F268">
            <v>11744.5</v>
          </cell>
          <cell r="G268" t="str">
            <v>平</v>
          </cell>
          <cell r="H268">
            <v>0</v>
          </cell>
        </row>
        <row r="269">
          <cell r="A269" t="str">
            <v>S1010006SGM</v>
          </cell>
          <cell r="B269" t="str">
            <v>SGM 2010 Hangzhou Road Show</v>
          </cell>
          <cell r="C269" t="str">
            <v>平</v>
          </cell>
          <cell r="D269">
            <v>0</v>
          </cell>
          <cell r="E269">
            <v>690888.1</v>
          </cell>
          <cell r="F269">
            <v>37164.89</v>
          </cell>
          <cell r="G269" t="str">
            <v>借</v>
          </cell>
          <cell r="H269">
            <v>653723.21</v>
          </cell>
        </row>
        <row r="270">
          <cell r="A270" t="str">
            <v>S1010007SYN</v>
          </cell>
          <cell r="B270" t="str">
            <v>Synthes X EED Beijing meeting</v>
          </cell>
          <cell r="C270" t="str">
            <v>平</v>
          </cell>
          <cell r="D270">
            <v>0</v>
          </cell>
          <cell r="E270">
            <v>223000.11</v>
          </cell>
          <cell r="F270">
            <v>223000.11</v>
          </cell>
          <cell r="G270" t="str">
            <v>平</v>
          </cell>
          <cell r="H270">
            <v>0</v>
          </cell>
        </row>
        <row r="271">
          <cell r="A271" t="str">
            <v>S1010008GTO</v>
          </cell>
          <cell r="B271" t="str">
            <v>GTO 2010 Hangzhou Road show</v>
          </cell>
          <cell r="C271" t="str">
            <v>平</v>
          </cell>
          <cell r="D271">
            <v>0</v>
          </cell>
          <cell r="E271">
            <v>359324</v>
          </cell>
          <cell r="F271">
            <v>0</v>
          </cell>
          <cell r="G271" t="str">
            <v>借</v>
          </cell>
          <cell r="H271">
            <v>359324</v>
          </cell>
        </row>
        <row r="272">
          <cell r="A272" t="str">
            <v>S1010009TEX</v>
          </cell>
          <cell r="B272" t="str">
            <v>2010 Vivo City Grand Opening</v>
          </cell>
          <cell r="C272" t="str">
            <v>平</v>
          </cell>
          <cell r="D272">
            <v>0</v>
          </cell>
          <cell r="E272">
            <v>52880.6</v>
          </cell>
          <cell r="F272">
            <v>0</v>
          </cell>
          <cell r="G272" t="str">
            <v>借</v>
          </cell>
          <cell r="H272">
            <v>52880.6</v>
          </cell>
        </row>
        <row r="273">
          <cell r="A273" t="str">
            <v>S1010010UBJ</v>
          </cell>
          <cell r="B273" t="str">
            <v>CINTE 2010</v>
          </cell>
          <cell r="C273" t="str">
            <v>平</v>
          </cell>
          <cell r="D273">
            <v>0</v>
          </cell>
          <cell r="E273">
            <v>232206.84</v>
          </cell>
          <cell r="F273">
            <v>232206.84</v>
          </cell>
          <cell r="G273" t="str">
            <v>平</v>
          </cell>
          <cell r="H273">
            <v>0</v>
          </cell>
        </row>
        <row r="274">
          <cell r="A274" t="str">
            <v>S1010011TDC</v>
          </cell>
          <cell r="B274" t="str">
            <v>Style HK show in Shanghai</v>
          </cell>
          <cell r="C274" t="str">
            <v>平</v>
          </cell>
          <cell r="D274">
            <v>0</v>
          </cell>
          <cell r="E274">
            <v>144</v>
          </cell>
          <cell r="F274">
            <v>144</v>
          </cell>
          <cell r="G274" t="str">
            <v>平</v>
          </cell>
          <cell r="H274">
            <v>0</v>
          </cell>
        </row>
        <row r="275">
          <cell r="A275" t="str">
            <v>S1010012OPT</v>
          </cell>
          <cell r="B275" t="str">
            <v>Optica Shop Opening Ceremony</v>
          </cell>
          <cell r="C275" t="str">
            <v>平</v>
          </cell>
          <cell r="D275">
            <v>0</v>
          </cell>
          <cell r="E275">
            <v>431</v>
          </cell>
          <cell r="F275">
            <v>0</v>
          </cell>
          <cell r="G275" t="str">
            <v>借</v>
          </cell>
          <cell r="H275">
            <v>431</v>
          </cell>
        </row>
        <row r="276">
          <cell r="A276" t="str">
            <v>S1010013GHO</v>
          </cell>
          <cell r="B276" t="str">
            <v>GHO 2010 Tianjin Auto Show (Oct)</v>
          </cell>
          <cell r="C276" t="str">
            <v>平</v>
          </cell>
          <cell r="D276">
            <v>0</v>
          </cell>
          <cell r="E276">
            <v>68300.5</v>
          </cell>
          <cell r="F276">
            <v>0</v>
          </cell>
          <cell r="G276" t="str">
            <v>借</v>
          </cell>
          <cell r="H276">
            <v>68300.5</v>
          </cell>
        </row>
        <row r="277">
          <cell r="A277" t="str">
            <v>S1010014GHO</v>
          </cell>
          <cell r="B277" t="str">
            <v>GHO 2010 Qingdao Auto Show (Oct)</v>
          </cell>
          <cell r="C277" t="str">
            <v>平</v>
          </cell>
          <cell r="D277">
            <v>0</v>
          </cell>
          <cell r="E277">
            <v>10581.34</v>
          </cell>
          <cell r="F277">
            <v>10581.34</v>
          </cell>
          <cell r="G277" t="str">
            <v>平</v>
          </cell>
          <cell r="H277">
            <v>0</v>
          </cell>
        </row>
        <row r="278">
          <cell r="A278" t="str">
            <v>S1010015UHK</v>
          </cell>
          <cell r="B278" t="str">
            <v>Music China  Pro-light sound-German pavilion</v>
          </cell>
          <cell r="C278" t="str">
            <v>平</v>
          </cell>
          <cell r="D278">
            <v>0</v>
          </cell>
          <cell r="E278">
            <v>392273.39</v>
          </cell>
          <cell r="F278">
            <v>0</v>
          </cell>
          <cell r="G278" t="str">
            <v>借</v>
          </cell>
          <cell r="H278">
            <v>392273.39</v>
          </cell>
        </row>
        <row r="279">
          <cell r="A279" t="str">
            <v>S1010016GTO</v>
          </cell>
          <cell r="B279" t="str">
            <v>GTO 2010 Qingdao  Road show(Oct)</v>
          </cell>
          <cell r="C279" t="str">
            <v>平</v>
          </cell>
          <cell r="D279">
            <v>0</v>
          </cell>
          <cell r="E279">
            <v>128980</v>
          </cell>
          <cell r="F279">
            <v>0</v>
          </cell>
          <cell r="G279" t="str">
            <v>借</v>
          </cell>
          <cell r="H279">
            <v>128980</v>
          </cell>
        </row>
        <row r="280">
          <cell r="A280" t="str">
            <v>S1010017GTO</v>
          </cell>
          <cell r="B280" t="str">
            <v>GTO 2010 Xiamen Road show(Oct)</v>
          </cell>
          <cell r="C280" t="str">
            <v>平</v>
          </cell>
          <cell r="D280">
            <v>0</v>
          </cell>
          <cell r="E280">
            <v>320683.99</v>
          </cell>
          <cell r="F280">
            <v>0</v>
          </cell>
          <cell r="G280" t="str">
            <v>借</v>
          </cell>
          <cell r="H280">
            <v>320683.99</v>
          </cell>
        </row>
        <row r="281">
          <cell r="A281" t="str">
            <v>S1010018MHD</v>
          </cell>
          <cell r="B281" t="str">
            <v>Tour Event Guangzhou</v>
          </cell>
          <cell r="C281" t="str">
            <v>平</v>
          </cell>
          <cell r="D281">
            <v>0</v>
          </cell>
          <cell r="E281">
            <v>9380</v>
          </cell>
          <cell r="F281">
            <v>9380</v>
          </cell>
          <cell r="G281" t="str">
            <v>平</v>
          </cell>
          <cell r="H281">
            <v>0</v>
          </cell>
        </row>
        <row r="282">
          <cell r="A282" t="str">
            <v>S1010019UHK</v>
          </cell>
          <cell r="B282" t="str">
            <v>German Living Shanghai 2010</v>
          </cell>
          <cell r="C282" t="str">
            <v>平</v>
          </cell>
          <cell r="D282">
            <v>0</v>
          </cell>
          <cell r="E282">
            <v>825744.66</v>
          </cell>
          <cell r="F282">
            <v>0</v>
          </cell>
          <cell r="G282" t="str">
            <v>借</v>
          </cell>
          <cell r="H282">
            <v>825744.66</v>
          </cell>
        </row>
        <row r="283">
          <cell r="A283" t="str">
            <v>S1010020JOM</v>
          </cell>
          <cell r="B283" t="str">
            <v>Johnson and Johnson 2010 Cordis Greatwall Oct Show</v>
          </cell>
          <cell r="C283" t="str">
            <v>平</v>
          </cell>
          <cell r="D283">
            <v>0</v>
          </cell>
          <cell r="E283">
            <v>8252</v>
          </cell>
          <cell r="F283">
            <v>8252</v>
          </cell>
          <cell r="G283" t="str">
            <v>平</v>
          </cell>
          <cell r="H283">
            <v>0</v>
          </cell>
        </row>
        <row r="284">
          <cell r="A284" t="str">
            <v>S1010021SFB</v>
          </cell>
          <cell r="B284" t="str">
            <v>Framboise Bakery Shop Deco Project</v>
          </cell>
          <cell r="C284" t="str">
            <v>平</v>
          </cell>
          <cell r="D284">
            <v>0</v>
          </cell>
          <cell r="E284">
            <v>131000</v>
          </cell>
          <cell r="F284">
            <v>40458.370000000003</v>
          </cell>
          <cell r="G284" t="str">
            <v>借</v>
          </cell>
          <cell r="H284">
            <v>90541.63</v>
          </cell>
        </row>
        <row r="285">
          <cell r="A285" t="str">
            <v>S1010022RUD</v>
          </cell>
          <cell r="B285" t="str">
            <v>Cotton Private Exhibition</v>
          </cell>
          <cell r="C285" t="str">
            <v>平</v>
          </cell>
          <cell r="D285">
            <v>0</v>
          </cell>
          <cell r="E285">
            <v>309161.14</v>
          </cell>
          <cell r="F285">
            <v>309161.14</v>
          </cell>
          <cell r="G285" t="str">
            <v>平</v>
          </cell>
          <cell r="H285">
            <v>0</v>
          </cell>
        </row>
        <row r="286">
          <cell r="A286" t="str">
            <v>S1010024ADJ</v>
          </cell>
          <cell r="B286" t="str">
            <v>Music China and Pro-light sound-American DJ</v>
          </cell>
          <cell r="C286" t="str">
            <v>平</v>
          </cell>
          <cell r="D286">
            <v>0</v>
          </cell>
          <cell r="E286">
            <v>13498</v>
          </cell>
          <cell r="F286">
            <v>13498</v>
          </cell>
          <cell r="G286" t="str">
            <v>平</v>
          </cell>
          <cell r="H286">
            <v>0</v>
          </cell>
        </row>
        <row r="287">
          <cell r="A287" t="str">
            <v>S1010025NOK</v>
          </cell>
          <cell r="B287" t="str">
            <v>Noark EP China</v>
          </cell>
          <cell r="C287" t="str">
            <v>平</v>
          </cell>
          <cell r="D287">
            <v>0</v>
          </cell>
          <cell r="E287">
            <v>124322.22</v>
          </cell>
          <cell r="F287">
            <v>0</v>
          </cell>
          <cell r="G287" t="str">
            <v>借</v>
          </cell>
          <cell r="H287">
            <v>124322.22</v>
          </cell>
        </row>
        <row r="288">
          <cell r="A288" t="str">
            <v>S1010026GTO</v>
          </cell>
          <cell r="B288" t="str">
            <v>GTO 2010 Weifang  Road show(Oct)</v>
          </cell>
          <cell r="C288" t="str">
            <v>平</v>
          </cell>
          <cell r="D288">
            <v>0</v>
          </cell>
          <cell r="E288">
            <v>145916.4</v>
          </cell>
          <cell r="F288">
            <v>0</v>
          </cell>
          <cell r="G288" t="str">
            <v>借</v>
          </cell>
          <cell r="H288">
            <v>145916.4</v>
          </cell>
        </row>
        <row r="289">
          <cell r="A289" t="str">
            <v>S1010027MEF</v>
          </cell>
          <cell r="B289" t="str">
            <v>CINTE 2010-Messe Frankfurt(HK)</v>
          </cell>
          <cell r="C289" t="str">
            <v>平</v>
          </cell>
          <cell r="D289">
            <v>0</v>
          </cell>
          <cell r="E289">
            <v>46244.86</v>
          </cell>
          <cell r="F289">
            <v>46244.86</v>
          </cell>
          <cell r="G289" t="str">
            <v>平</v>
          </cell>
          <cell r="H289">
            <v>0</v>
          </cell>
        </row>
        <row r="290">
          <cell r="A290" t="str">
            <v>S1010029CIT</v>
          </cell>
          <cell r="B290" t="str">
            <v>Citibank Expo 13-14.Oct</v>
          </cell>
          <cell r="C290" t="str">
            <v>平</v>
          </cell>
          <cell r="D290">
            <v>0</v>
          </cell>
          <cell r="E290">
            <v>7047</v>
          </cell>
          <cell r="F290">
            <v>7047</v>
          </cell>
          <cell r="G290" t="str">
            <v>平</v>
          </cell>
          <cell r="H290">
            <v>0</v>
          </cell>
        </row>
        <row r="291">
          <cell r="A291" t="str">
            <v>S1010030CIT</v>
          </cell>
          <cell r="B291" t="str">
            <v>Citibank Night Event Oct.15</v>
          </cell>
          <cell r="C291" t="str">
            <v>平</v>
          </cell>
          <cell r="D291">
            <v>0</v>
          </cell>
          <cell r="E291">
            <v>79</v>
          </cell>
          <cell r="F291">
            <v>79</v>
          </cell>
          <cell r="G291" t="str">
            <v>平</v>
          </cell>
          <cell r="H291">
            <v>0</v>
          </cell>
        </row>
        <row r="292">
          <cell r="A292" t="str">
            <v>S1010033GHO</v>
          </cell>
          <cell r="B292" t="str">
            <v>G.Honda-Crosstour Launch</v>
          </cell>
          <cell r="C292" t="str">
            <v>平</v>
          </cell>
          <cell r="D292">
            <v>0</v>
          </cell>
          <cell r="E292">
            <v>609551.98</v>
          </cell>
          <cell r="F292">
            <v>0</v>
          </cell>
          <cell r="G292" t="str">
            <v>借</v>
          </cell>
          <cell r="H292">
            <v>609551.98</v>
          </cell>
        </row>
        <row r="293">
          <cell r="A293" t="str">
            <v>S1010035CIT</v>
          </cell>
          <cell r="B293" t="str">
            <v>Citibank 3 Banners</v>
          </cell>
          <cell r="C293" t="str">
            <v>平</v>
          </cell>
          <cell r="D293">
            <v>0</v>
          </cell>
          <cell r="E293">
            <v>35</v>
          </cell>
          <cell r="F293">
            <v>35</v>
          </cell>
          <cell r="G293" t="str">
            <v>平</v>
          </cell>
          <cell r="H293">
            <v>0</v>
          </cell>
        </row>
        <row r="294">
          <cell r="A294" t="str">
            <v>S1010036PHI</v>
          </cell>
          <cell r="B294" t="str">
            <v>Philips Healthcare interview (Video Production)</v>
          </cell>
          <cell r="C294" t="str">
            <v>平</v>
          </cell>
          <cell r="D294">
            <v>0</v>
          </cell>
          <cell r="E294">
            <v>9853</v>
          </cell>
          <cell r="F294">
            <v>0</v>
          </cell>
          <cell r="G294" t="str">
            <v>借</v>
          </cell>
          <cell r="H294">
            <v>9853</v>
          </cell>
        </row>
        <row r="295">
          <cell r="A295" t="str">
            <v>S1010038NOK</v>
          </cell>
          <cell r="B295" t="str">
            <v>Noark 2010 Asia solar power (Oct)</v>
          </cell>
          <cell r="C295" t="str">
            <v>平</v>
          </cell>
          <cell r="D295">
            <v>0</v>
          </cell>
          <cell r="E295">
            <v>9632.5</v>
          </cell>
          <cell r="F295">
            <v>0</v>
          </cell>
          <cell r="G295" t="str">
            <v>借</v>
          </cell>
          <cell r="H295">
            <v>9632.5</v>
          </cell>
        </row>
        <row r="296">
          <cell r="A296" t="str">
            <v>S1011001GHO</v>
          </cell>
          <cell r="B296" t="str">
            <v>GHO 2010 Zhengzhou Auto Show</v>
          </cell>
          <cell r="C296" t="str">
            <v>平</v>
          </cell>
          <cell r="D296">
            <v>0</v>
          </cell>
          <cell r="E296">
            <v>6519.01</v>
          </cell>
          <cell r="F296">
            <v>0</v>
          </cell>
          <cell r="G296" t="str">
            <v>借</v>
          </cell>
          <cell r="H296">
            <v>6519.01</v>
          </cell>
        </row>
        <row r="297">
          <cell r="A297" t="str">
            <v>S1011002NIS</v>
          </cell>
          <cell r="B297" t="str">
            <v>Zhengzhou Nissan 2010 Zhengzhou  Road show</v>
          </cell>
          <cell r="C297" t="str">
            <v>平</v>
          </cell>
          <cell r="D297">
            <v>0</v>
          </cell>
          <cell r="E297">
            <v>12597.5</v>
          </cell>
          <cell r="F297">
            <v>12597.5</v>
          </cell>
          <cell r="G297" t="str">
            <v>平</v>
          </cell>
          <cell r="H297">
            <v>0</v>
          </cell>
        </row>
        <row r="298">
          <cell r="A298" t="str">
            <v>S1011003GTO</v>
          </cell>
          <cell r="B298" t="str">
            <v>GTO 2010 Wenzhou  Road show (Nov)</v>
          </cell>
          <cell r="C298" t="str">
            <v>平</v>
          </cell>
          <cell r="D298">
            <v>0</v>
          </cell>
          <cell r="E298">
            <v>246564.6</v>
          </cell>
          <cell r="F298">
            <v>0</v>
          </cell>
          <cell r="G298" t="str">
            <v>借</v>
          </cell>
          <cell r="H298">
            <v>246564.6</v>
          </cell>
        </row>
        <row r="299">
          <cell r="A299" t="str">
            <v>S1011004GTO</v>
          </cell>
          <cell r="B299" t="str">
            <v>GTO 2010 Zhengzhou  Road show</v>
          </cell>
          <cell r="C299" t="str">
            <v>平</v>
          </cell>
          <cell r="D299">
            <v>0</v>
          </cell>
          <cell r="E299">
            <v>321437.83</v>
          </cell>
          <cell r="F299">
            <v>0</v>
          </cell>
          <cell r="G299" t="str">
            <v>借</v>
          </cell>
          <cell r="H299">
            <v>321437.83</v>
          </cell>
        </row>
        <row r="300">
          <cell r="A300" t="str">
            <v>S1011005GTO</v>
          </cell>
          <cell r="B300" t="str">
            <v>GTO 2010 Yiwu Road show (Nov)</v>
          </cell>
          <cell r="C300" t="str">
            <v>平</v>
          </cell>
          <cell r="D300">
            <v>0</v>
          </cell>
          <cell r="E300">
            <v>118722.5</v>
          </cell>
          <cell r="F300">
            <v>0</v>
          </cell>
          <cell r="G300" t="str">
            <v>借</v>
          </cell>
          <cell r="H300">
            <v>118722.5</v>
          </cell>
        </row>
        <row r="301">
          <cell r="A301" t="str">
            <v>S1011006GTO</v>
          </cell>
          <cell r="B301" t="str">
            <v>GTO 2010 Kunming  Road show</v>
          </cell>
          <cell r="C301" t="str">
            <v>平</v>
          </cell>
          <cell r="D301">
            <v>0</v>
          </cell>
          <cell r="E301">
            <v>225383.86</v>
          </cell>
          <cell r="F301">
            <v>0</v>
          </cell>
          <cell r="G301" t="str">
            <v>借</v>
          </cell>
          <cell r="H301">
            <v>225383.86</v>
          </cell>
        </row>
        <row r="302">
          <cell r="A302" t="str">
            <v>S1011007AES</v>
          </cell>
          <cell r="B302" t="str">
            <v>H and G -Yiwu 2010</v>
          </cell>
          <cell r="C302" t="str">
            <v>平</v>
          </cell>
          <cell r="D302">
            <v>0</v>
          </cell>
          <cell r="E302">
            <v>96931</v>
          </cell>
          <cell r="F302">
            <v>0</v>
          </cell>
          <cell r="G302" t="str">
            <v>借</v>
          </cell>
          <cell r="H302">
            <v>96931</v>
          </cell>
        </row>
        <row r="303">
          <cell r="A303" t="str">
            <v>S1011008ART</v>
          </cell>
          <cell r="B303" t="str">
            <v>2010 Hongkong Lighting Fair ( Autumn Edition)</v>
          </cell>
          <cell r="C303" t="str">
            <v>平</v>
          </cell>
          <cell r="D303">
            <v>0</v>
          </cell>
          <cell r="E303">
            <v>57</v>
          </cell>
          <cell r="F303">
            <v>57</v>
          </cell>
          <cell r="G303" t="str">
            <v>平</v>
          </cell>
          <cell r="H303">
            <v>0</v>
          </cell>
        </row>
        <row r="304">
          <cell r="A304" t="str">
            <v>S1011009POR</v>
          </cell>
          <cell r="B304" t="str">
            <v>Porsche Macau Dealer Conference 2010</v>
          </cell>
          <cell r="C304" t="str">
            <v>平</v>
          </cell>
          <cell r="D304">
            <v>0</v>
          </cell>
          <cell r="E304">
            <v>2889</v>
          </cell>
          <cell r="F304">
            <v>2889</v>
          </cell>
          <cell r="G304" t="str">
            <v>平</v>
          </cell>
          <cell r="H304">
            <v>0</v>
          </cell>
        </row>
        <row r="305">
          <cell r="A305" t="str">
            <v>S1011010UTW</v>
          </cell>
          <cell r="B305" t="str">
            <v>Taiwan Museum-Expo</v>
          </cell>
          <cell r="C305" t="str">
            <v>平</v>
          </cell>
          <cell r="D305">
            <v>0</v>
          </cell>
          <cell r="E305">
            <v>120546.85</v>
          </cell>
          <cell r="F305">
            <v>0</v>
          </cell>
          <cell r="G305" t="str">
            <v>借</v>
          </cell>
          <cell r="H305">
            <v>120546.85</v>
          </cell>
        </row>
        <row r="306">
          <cell r="A306" t="str">
            <v>S1011011GTO</v>
          </cell>
          <cell r="B306" t="str">
            <v>GTO 2010 Wenling Road show</v>
          </cell>
          <cell r="C306" t="str">
            <v>平</v>
          </cell>
          <cell r="D306">
            <v>0</v>
          </cell>
          <cell r="E306">
            <v>225858.68</v>
          </cell>
          <cell r="F306">
            <v>0</v>
          </cell>
          <cell r="G306" t="str">
            <v>借</v>
          </cell>
          <cell r="H306">
            <v>225858.68</v>
          </cell>
        </row>
        <row r="307">
          <cell r="A307" t="str">
            <v>S1011012GEO</v>
          </cell>
          <cell r="B307" t="str">
            <v>Shenzhen 2010 EVS25-George P. Johnson</v>
          </cell>
          <cell r="C307" t="str">
            <v>平</v>
          </cell>
          <cell r="D307">
            <v>0</v>
          </cell>
          <cell r="E307">
            <v>474722.59</v>
          </cell>
          <cell r="F307">
            <v>0</v>
          </cell>
          <cell r="G307" t="str">
            <v>借</v>
          </cell>
          <cell r="H307">
            <v>474722.59</v>
          </cell>
        </row>
        <row r="308">
          <cell r="A308" t="str">
            <v>S1011013GTO</v>
          </cell>
          <cell r="B308" t="str">
            <v>GTO 2010 Yangzhou Road show (Nov)</v>
          </cell>
          <cell r="C308" t="str">
            <v>平</v>
          </cell>
          <cell r="D308">
            <v>0</v>
          </cell>
          <cell r="E308">
            <v>46001.919999999998</v>
          </cell>
          <cell r="F308">
            <v>0</v>
          </cell>
          <cell r="G308" t="str">
            <v>借</v>
          </cell>
          <cell r="H308">
            <v>46001.919999999998</v>
          </cell>
        </row>
        <row r="309">
          <cell r="A309" t="str">
            <v>S1011016JOM</v>
          </cell>
          <cell r="B309" t="str">
            <v>Johnson and Johnson International Conference of Neu</v>
          </cell>
          <cell r="C309" t="str">
            <v>平</v>
          </cell>
          <cell r="D309">
            <v>0</v>
          </cell>
          <cell r="E309">
            <v>35372</v>
          </cell>
          <cell r="F309">
            <v>0</v>
          </cell>
          <cell r="G309" t="str">
            <v>借</v>
          </cell>
          <cell r="H309">
            <v>35372</v>
          </cell>
        </row>
        <row r="310">
          <cell r="A310" t="str">
            <v>S1011017NOK</v>
          </cell>
          <cell r="B310" t="str">
            <v>NOARK Shanghai Industrial Exposition</v>
          </cell>
          <cell r="C310" t="str">
            <v>平</v>
          </cell>
          <cell r="D310">
            <v>0</v>
          </cell>
          <cell r="E310">
            <v>64214.06</v>
          </cell>
          <cell r="F310">
            <v>0</v>
          </cell>
          <cell r="G310" t="str">
            <v>借</v>
          </cell>
          <cell r="H310">
            <v>64214.06</v>
          </cell>
        </row>
        <row r="311">
          <cell r="A311" t="str">
            <v>S1011020GTO</v>
          </cell>
          <cell r="B311" t="str">
            <v>GTO 2010 Haerbin Road show (Nov)</v>
          </cell>
          <cell r="C311" t="str">
            <v>平</v>
          </cell>
          <cell r="D311">
            <v>0</v>
          </cell>
          <cell r="E311">
            <v>192110</v>
          </cell>
          <cell r="F311">
            <v>0</v>
          </cell>
          <cell r="G311" t="str">
            <v>借</v>
          </cell>
          <cell r="H311">
            <v>192110</v>
          </cell>
        </row>
        <row r="312">
          <cell r="A312" t="str">
            <v>S1011022ALL</v>
          </cell>
          <cell r="B312" t="str">
            <v>Allison Transmission repairs</v>
          </cell>
          <cell r="C312" t="str">
            <v>平</v>
          </cell>
          <cell r="D312">
            <v>0</v>
          </cell>
          <cell r="E312">
            <v>7700</v>
          </cell>
          <cell r="F312">
            <v>0</v>
          </cell>
          <cell r="G312" t="str">
            <v>借</v>
          </cell>
          <cell r="H312">
            <v>7700</v>
          </cell>
        </row>
        <row r="313">
          <cell r="A313" t="str">
            <v>S1011026GHO</v>
          </cell>
          <cell r="B313" t="str">
            <v>GHO 2010 Kunming Auto Show(Nov)</v>
          </cell>
          <cell r="C313" t="str">
            <v>平</v>
          </cell>
          <cell r="D313">
            <v>0</v>
          </cell>
          <cell r="E313">
            <v>3063.12</v>
          </cell>
          <cell r="F313">
            <v>0</v>
          </cell>
          <cell r="G313" t="str">
            <v>借</v>
          </cell>
          <cell r="H313">
            <v>3063.12</v>
          </cell>
        </row>
        <row r="314">
          <cell r="A314" t="str">
            <v>S1011028UBJ</v>
          </cell>
          <cell r="B314" t="str">
            <v>Audi TT Launch</v>
          </cell>
          <cell r="C314" t="str">
            <v>平</v>
          </cell>
          <cell r="D314">
            <v>0</v>
          </cell>
          <cell r="E314">
            <v>10609</v>
          </cell>
          <cell r="F314">
            <v>0</v>
          </cell>
          <cell r="G314" t="str">
            <v>借</v>
          </cell>
          <cell r="H314">
            <v>10609</v>
          </cell>
        </row>
        <row r="315">
          <cell r="A315" t="str">
            <v>S1012001GHO</v>
          </cell>
          <cell r="B315" t="str">
            <v>GHO 2010 Nanning Auto Show</v>
          </cell>
          <cell r="C315" t="str">
            <v>平</v>
          </cell>
          <cell r="D315">
            <v>0</v>
          </cell>
          <cell r="E315">
            <v>6806.07</v>
          </cell>
          <cell r="F315">
            <v>0</v>
          </cell>
          <cell r="G315" t="str">
            <v>借</v>
          </cell>
          <cell r="H315">
            <v>6806.07</v>
          </cell>
        </row>
        <row r="316">
          <cell r="A316" t="str">
            <v>S1012002GHO</v>
          </cell>
          <cell r="B316" t="str">
            <v>GHO 2010 Changsha Auto Show</v>
          </cell>
          <cell r="C316" t="str">
            <v>平</v>
          </cell>
          <cell r="D316">
            <v>0</v>
          </cell>
          <cell r="E316">
            <v>5015</v>
          </cell>
          <cell r="F316">
            <v>0</v>
          </cell>
          <cell r="G316" t="str">
            <v>借</v>
          </cell>
          <cell r="H316">
            <v>5015</v>
          </cell>
        </row>
        <row r="317">
          <cell r="A317" t="str">
            <v>S1012003SGM</v>
          </cell>
          <cell r="B317" t="str">
            <v>SGM 2010 Changsha Road Show</v>
          </cell>
          <cell r="C317" t="str">
            <v>平</v>
          </cell>
          <cell r="D317">
            <v>0</v>
          </cell>
          <cell r="E317">
            <v>306381.58</v>
          </cell>
          <cell r="F317">
            <v>0</v>
          </cell>
          <cell r="G317" t="str">
            <v>借</v>
          </cell>
          <cell r="H317">
            <v>306381.58</v>
          </cell>
        </row>
        <row r="318">
          <cell r="A318" t="str">
            <v>S1012004CHE</v>
          </cell>
          <cell r="B318" t="str">
            <v>Chery 2010 Guangzhou Autoshow</v>
          </cell>
          <cell r="C318" t="str">
            <v>平</v>
          </cell>
          <cell r="D318">
            <v>0</v>
          </cell>
          <cell r="E318">
            <v>1464</v>
          </cell>
          <cell r="F318">
            <v>0</v>
          </cell>
          <cell r="G318" t="str">
            <v>借</v>
          </cell>
          <cell r="H318">
            <v>1464</v>
          </cell>
        </row>
        <row r="319">
          <cell r="A319" t="str">
            <v>S1012006GTO</v>
          </cell>
          <cell r="B319" t="str">
            <v>GTO 2010 Nanning Road show (Dec)</v>
          </cell>
          <cell r="C319" t="str">
            <v>平</v>
          </cell>
          <cell r="D319">
            <v>0</v>
          </cell>
          <cell r="E319">
            <v>254827.38</v>
          </cell>
          <cell r="F319">
            <v>0</v>
          </cell>
          <cell r="G319" t="str">
            <v>借</v>
          </cell>
          <cell r="H319">
            <v>254827.38</v>
          </cell>
        </row>
        <row r="320">
          <cell r="A320" t="str">
            <v>S1012007GTO</v>
          </cell>
          <cell r="B320" t="str">
            <v>GTO 2010 Wuxi Road show</v>
          </cell>
          <cell r="C320" t="str">
            <v>平</v>
          </cell>
          <cell r="D320">
            <v>0</v>
          </cell>
          <cell r="E320">
            <v>441.79</v>
          </cell>
          <cell r="F320">
            <v>441.79</v>
          </cell>
          <cell r="G320" t="str">
            <v>平</v>
          </cell>
          <cell r="H320">
            <v>0</v>
          </cell>
        </row>
        <row r="321">
          <cell r="A321" t="str">
            <v>S1012008GTO</v>
          </cell>
          <cell r="B321" t="str">
            <v>GTO 2010 Changsha Road show (Dec)</v>
          </cell>
          <cell r="C321" t="str">
            <v>平</v>
          </cell>
          <cell r="D321">
            <v>0</v>
          </cell>
          <cell r="E321">
            <v>248941.39</v>
          </cell>
          <cell r="F321">
            <v>0</v>
          </cell>
          <cell r="G321" t="str">
            <v>借</v>
          </cell>
          <cell r="H321">
            <v>248941.39</v>
          </cell>
        </row>
        <row r="322">
          <cell r="A322" t="str">
            <v>S1012009GHO</v>
          </cell>
          <cell r="B322" t="str">
            <v>GHO 2010 Guangzhou Auto Show (ET)</v>
          </cell>
          <cell r="C322" t="str">
            <v>平</v>
          </cell>
          <cell r="D322">
            <v>0</v>
          </cell>
          <cell r="E322">
            <v>55271.5</v>
          </cell>
          <cell r="F322">
            <v>55271.5</v>
          </cell>
          <cell r="G322" t="str">
            <v>平</v>
          </cell>
          <cell r="H322">
            <v>0</v>
          </cell>
        </row>
        <row r="323">
          <cell r="A323" t="str">
            <v>S1012010NIS</v>
          </cell>
          <cell r="B323" t="str">
            <v>Dongfeng Nission 2010 Guangzhou Auto Show</v>
          </cell>
          <cell r="C323" t="str">
            <v>平</v>
          </cell>
          <cell r="D323">
            <v>0</v>
          </cell>
          <cell r="E323">
            <v>37561</v>
          </cell>
          <cell r="F323">
            <v>37561</v>
          </cell>
          <cell r="G323" t="str">
            <v>平</v>
          </cell>
          <cell r="H323">
            <v>0</v>
          </cell>
        </row>
        <row r="324">
          <cell r="A324" t="str">
            <v>S1012011AWY</v>
          </cell>
          <cell r="B324" t="str">
            <v>Amway Roadshow 2010</v>
          </cell>
          <cell r="C324" t="str">
            <v>平</v>
          </cell>
          <cell r="D324">
            <v>0</v>
          </cell>
          <cell r="E324">
            <v>331</v>
          </cell>
          <cell r="F324">
            <v>331</v>
          </cell>
          <cell r="G324" t="str">
            <v>平</v>
          </cell>
          <cell r="H324">
            <v>0</v>
          </cell>
        </row>
        <row r="325">
          <cell r="A325" t="str">
            <v>S1012012ZIM</v>
          </cell>
          <cell r="B325" t="str">
            <v>2010 China Dental-Xiamen</v>
          </cell>
          <cell r="C325" t="str">
            <v>平</v>
          </cell>
          <cell r="D325">
            <v>0</v>
          </cell>
          <cell r="E325">
            <v>62363.14</v>
          </cell>
          <cell r="F325">
            <v>0</v>
          </cell>
          <cell r="G325" t="str">
            <v>借</v>
          </cell>
          <cell r="H325">
            <v>62363.14</v>
          </cell>
        </row>
        <row r="326">
          <cell r="A326" t="str">
            <v>S1012014NIS</v>
          </cell>
          <cell r="B326" t="str">
            <v>Zhengzhou Nissan 2010 Guangzhou  Road show</v>
          </cell>
          <cell r="C326" t="str">
            <v>平</v>
          </cell>
          <cell r="D326">
            <v>0</v>
          </cell>
          <cell r="E326">
            <v>47076</v>
          </cell>
          <cell r="F326">
            <v>0</v>
          </cell>
          <cell r="G326" t="str">
            <v>借</v>
          </cell>
          <cell r="H326">
            <v>47076</v>
          </cell>
        </row>
        <row r="327">
          <cell r="A327" t="str">
            <v>S1012015POR</v>
          </cell>
          <cell r="B327" t="str">
            <v>2010 Porsche GZ Auto Show</v>
          </cell>
          <cell r="C327" t="str">
            <v>平</v>
          </cell>
          <cell r="D327">
            <v>0</v>
          </cell>
          <cell r="E327">
            <v>34187</v>
          </cell>
          <cell r="F327">
            <v>0</v>
          </cell>
          <cell r="G327" t="str">
            <v>借</v>
          </cell>
          <cell r="H327">
            <v>34187</v>
          </cell>
        </row>
        <row r="328">
          <cell r="A328" t="str">
            <v>S1012017AUD</v>
          </cell>
          <cell r="B328" t="str">
            <v>2010 Audi GZ Auto Show</v>
          </cell>
          <cell r="C328" t="str">
            <v>平</v>
          </cell>
          <cell r="D328">
            <v>0</v>
          </cell>
          <cell r="E328">
            <v>20379</v>
          </cell>
          <cell r="F328">
            <v>0</v>
          </cell>
          <cell r="G328" t="str">
            <v>借</v>
          </cell>
          <cell r="H328">
            <v>20379</v>
          </cell>
        </row>
        <row r="329">
          <cell r="A329" t="str">
            <v>S1012018PHM</v>
          </cell>
          <cell r="B329" t="str">
            <v>2010 PMCM (Marlboro) Retailer Event</v>
          </cell>
          <cell r="C329" t="str">
            <v>平</v>
          </cell>
          <cell r="D329">
            <v>0</v>
          </cell>
          <cell r="E329">
            <v>1827</v>
          </cell>
          <cell r="F329">
            <v>0</v>
          </cell>
          <cell r="G329" t="str">
            <v>借</v>
          </cell>
          <cell r="H329">
            <v>1827</v>
          </cell>
        </row>
        <row r="330">
          <cell r="A330" t="str">
            <v>S1101001ADY</v>
          </cell>
          <cell r="B330" t="str">
            <v>ADSALE Official constructing 2011</v>
          </cell>
          <cell r="C330" t="str">
            <v>平</v>
          </cell>
          <cell r="D330">
            <v>0</v>
          </cell>
          <cell r="E330">
            <v>8752</v>
          </cell>
          <cell r="F330">
            <v>0</v>
          </cell>
          <cell r="G330" t="str">
            <v>借</v>
          </cell>
          <cell r="H330">
            <v>8752</v>
          </cell>
        </row>
        <row r="331">
          <cell r="A331" t="str">
            <v>S1101002DFN</v>
          </cell>
          <cell r="B331" t="str">
            <v>DongFeng Nissan 2011 Roadshow</v>
          </cell>
          <cell r="C331" t="str">
            <v>平</v>
          </cell>
          <cell r="D331">
            <v>0</v>
          </cell>
          <cell r="E331">
            <v>1924</v>
          </cell>
          <cell r="F331">
            <v>0</v>
          </cell>
          <cell r="G331" t="str">
            <v>借</v>
          </cell>
          <cell r="H331">
            <v>1924</v>
          </cell>
        </row>
        <row r="332">
          <cell r="A332" t="str">
            <v>S1101004SAC</v>
          </cell>
          <cell r="B332" t="str">
            <v>SAIC 2011 Vebdor meeting</v>
          </cell>
          <cell r="C332" t="str">
            <v>平</v>
          </cell>
          <cell r="D332">
            <v>0</v>
          </cell>
          <cell r="E332">
            <v>118</v>
          </cell>
          <cell r="F332">
            <v>0</v>
          </cell>
          <cell r="G332" t="str">
            <v>借</v>
          </cell>
          <cell r="H332">
            <v>118</v>
          </cell>
        </row>
        <row r="333">
          <cell r="A333" t="str">
            <v>S1101006UBS</v>
          </cell>
          <cell r="B333" t="str">
            <v>UBS Greater China Conference 2011</v>
          </cell>
          <cell r="C333" t="str">
            <v>平</v>
          </cell>
          <cell r="D333">
            <v>0</v>
          </cell>
          <cell r="E333">
            <v>202.7</v>
          </cell>
          <cell r="F333">
            <v>0</v>
          </cell>
          <cell r="G333" t="str">
            <v>借</v>
          </cell>
          <cell r="H333">
            <v>202.7</v>
          </cell>
        </row>
        <row r="334">
          <cell r="A334" t="str">
            <v>S1101007NIS</v>
          </cell>
          <cell r="B334" t="str">
            <v>Zhengzhou Nissan 2011 Business Meeting</v>
          </cell>
          <cell r="C334" t="str">
            <v>平</v>
          </cell>
          <cell r="D334">
            <v>0</v>
          </cell>
          <cell r="E334">
            <v>2180</v>
          </cell>
          <cell r="F334">
            <v>0</v>
          </cell>
          <cell r="G334" t="str">
            <v>借</v>
          </cell>
          <cell r="H334">
            <v>2180</v>
          </cell>
        </row>
        <row r="335">
          <cell r="A335" t="str">
            <v>S1102001JAB</v>
          </cell>
          <cell r="B335" t="str">
            <v>Jabra APAC Partner Conference 2011</v>
          </cell>
          <cell r="C335" t="str">
            <v>平</v>
          </cell>
          <cell r="D335">
            <v>0</v>
          </cell>
          <cell r="E335">
            <v>8012</v>
          </cell>
          <cell r="F335">
            <v>0</v>
          </cell>
          <cell r="G335" t="str">
            <v>借</v>
          </cell>
          <cell r="H335">
            <v>8012</v>
          </cell>
        </row>
        <row r="336">
          <cell r="A336" t="str">
            <v>S1102002VIS</v>
          </cell>
          <cell r="B336" t="str">
            <v>Visteon 2011 tech show  in India</v>
          </cell>
          <cell r="C336" t="str">
            <v>平</v>
          </cell>
          <cell r="D336">
            <v>0</v>
          </cell>
          <cell r="E336">
            <v>744</v>
          </cell>
          <cell r="F336">
            <v>0</v>
          </cell>
          <cell r="G336" t="str">
            <v>借</v>
          </cell>
          <cell r="H336">
            <v>744</v>
          </cell>
        </row>
        <row r="337">
          <cell r="A337" t="str">
            <v>S1102003VIS</v>
          </cell>
          <cell r="B337" t="str">
            <v>Visteon 2011 tech show  in Japan</v>
          </cell>
          <cell r="C337" t="str">
            <v>平</v>
          </cell>
          <cell r="D337">
            <v>0</v>
          </cell>
          <cell r="E337">
            <v>181</v>
          </cell>
          <cell r="F337">
            <v>0</v>
          </cell>
          <cell r="G337" t="str">
            <v>借</v>
          </cell>
          <cell r="H337">
            <v>181</v>
          </cell>
        </row>
        <row r="338">
          <cell r="A338" t="str">
            <v>S1103001DFH</v>
          </cell>
          <cell r="B338" t="str">
            <v>Dongfeng Honda at 2011 Roadshow</v>
          </cell>
          <cell r="C338" t="str">
            <v>平</v>
          </cell>
          <cell r="D338">
            <v>0</v>
          </cell>
          <cell r="E338">
            <v>7227</v>
          </cell>
          <cell r="F338">
            <v>0</v>
          </cell>
          <cell r="G338" t="str">
            <v>借</v>
          </cell>
          <cell r="H338">
            <v>7227</v>
          </cell>
        </row>
        <row r="339">
          <cell r="A339" t="str">
            <v>S1103002ITB</v>
          </cell>
          <cell r="B339" t="str">
            <v>Intertextile Beijing Apparel Fabrics 2011</v>
          </cell>
          <cell r="C339" t="str">
            <v>平</v>
          </cell>
          <cell r="D339">
            <v>0</v>
          </cell>
          <cell r="E339">
            <v>10800</v>
          </cell>
          <cell r="F339">
            <v>0</v>
          </cell>
          <cell r="G339" t="str">
            <v>借</v>
          </cell>
          <cell r="H339">
            <v>10800</v>
          </cell>
        </row>
        <row r="340">
          <cell r="A340" t="str">
            <v>S1103003BLI</v>
          </cell>
          <cell r="B340" t="str">
            <v>BIZZ Starcraft 2 Launch</v>
          </cell>
          <cell r="C340" t="str">
            <v>平</v>
          </cell>
          <cell r="D340">
            <v>0</v>
          </cell>
          <cell r="E340">
            <v>5690</v>
          </cell>
          <cell r="F340">
            <v>0</v>
          </cell>
          <cell r="G340" t="str">
            <v>借</v>
          </cell>
          <cell r="H340">
            <v>5690</v>
          </cell>
        </row>
        <row r="341">
          <cell r="A341" t="str">
            <v>S1106001EXP</v>
          </cell>
          <cell r="B341" t="str">
            <v>Green Product-Expo International Ltd</v>
          </cell>
          <cell r="C341" t="str">
            <v>平</v>
          </cell>
          <cell r="D341">
            <v>0</v>
          </cell>
          <cell r="E341">
            <v>5949.5</v>
          </cell>
          <cell r="F341">
            <v>0</v>
          </cell>
          <cell r="G341" t="str">
            <v>借</v>
          </cell>
          <cell r="H341">
            <v>5949.5</v>
          </cell>
        </row>
        <row r="342">
          <cell r="A342" t="str">
            <v>S1110001MFK</v>
          </cell>
          <cell r="B342" t="str">
            <v>ITS 2011 Offical contracting</v>
          </cell>
          <cell r="C342" t="str">
            <v>平</v>
          </cell>
          <cell r="D342">
            <v>0</v>
          </cell>
          <cell r="E342">
            <v>24498.400000000001</v>
          </cell>
          <cell r="F342">
            <v>0</v>
          </cell>
          <cell r="G342" t="str">
            <v>借</v>
          </cell>
          <cell r="H342">
            <v>24498.400000000001</v>
          </cell>
        </row>
        <row r="343">
          <cell r="B343" t="str">
            <v>合计</v>
          </cell>
          <cell r="C343" t="str">
            <v>借</v>
          </cell>
          <cell r="D343">
            <v>5170391.7699999996</v>
          </cell>
          <cell r="E343">
            <v>57407043.049999997</v>
          </cell>
          <cell r="F343">
            <v>45723581.32</v>
          </cell>
          <cell r="G343" t="str">
            <v>借</v>
          </cell>
          <cell r="H343">
            <v>16853853.5</v>
          </cell>
        </row>
      </sheetData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Prn20101229113817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Prn2010122913323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Prn20101229144409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Prn20101229154147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WIP explanation  "/>
      <sheetName val="2-AR from clients"/>
      <sheetName val="3-AR from affiliated company"/>
      <sheetName val="4-Tax provisions"/>
      <sheetName val="5-Advance payments from clients"/>
      <sheetName val="6-AP to affiliated company "/>
      <sheetName val="应收账款"/>
      <sheetName val="11应付关联人民币"/>
      <sheetName val="11应付关联美元"/>
      <sheetName val="11应付关联欧元"/>
      <sheetName val="11应付关联港币"/>
      <sheetName val="11应收关联人民币"/>
      <sheetName val="11应收关联欧元"/>
      <sheetName val="11应收关联港币"/>
      <sheetName val="Costing Sheet(Auto link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/>
      <sheetData sheetId="8"/>
      <sheetData sheetId="9"/>
      <sheetData sheetId="10" refreshError="1">
        <row r="1">
          <cell r="A1" t="str">
            <v>供应商编码</v>
          </cell>
          <cell r="B1" t="str">
            <v>供应商名称</v>
          </cell>
          <cell r="C1" t="str">
            <v>项目编号</v>
          </cell>
          <cell r="D1" t="str">
            <v>项目名称</v>
          </cell>
          <cell r="E1" t="str">
            <v>方向4</v>
          </cell>
          <cell r="F1" t="str">
            <v>期初余额本币</v>
          </cell>
          <cell r="G1" t="str">
            <v>借方本币</v>
          </cell>
          <cell r="H1" t="str">
            <v>贷方本币</v>
          </cell>
        </row>
        <row r="2">
          <cell r="A2" t="str">
            <v>GYS12003</v>
          </cell>
          <cell r="B2" t="str">
            <v>Uniplan Hongkong</v>
          </cell>
          <cell r="C2" t="str">
            <v>B0908003</v>
          </cell>
          <cell r="D2" t="str">
            <v>BMW(TW) Partswall B09080</v>
          </cell>
          <cell r="E2" t="str">
            <v>贷</v>
          </cell>
          <cell r="F2">
            <v>1134.1199999999999</v>
          </cell>
          <cell r="G2">
            <v>0</v>
          </cell>
          <cell r="H2">
            <v>0</v>
          </cell>
        </row>
        <row r="3">
          <cell r="A3" t="str">
            <v>GYS12003</v>
          </cell>
          <cell r="B3" t="str">
            <v>Uniplan Hongkong</v>
          </cell>
          <cell r="C3" t="str">
            <v>B0911021</v>
          </cell>
          <cell r="D3" t="str">
            <v>BMW Partswall B0911021</v>
          </cell>
          <cell r="E3" t="str">
            <v>贷</v>
          </cell>
          <cell r="F3">
            <v>2617.1999999999998</v>
          </cell>
          <cell r="G3">
            <v>0</v>
          </cell>
          <cell r="H3">
            <v>0</v>
          </cell>
        </row>
        <row r="4">
          <cell r="A4" t="str">
            <v>GYS12003</v>
          </cell>
          <cell r="B4" t="str">
            <v>Uniplan Hongkong</v>
          </cell>
          <cell r="C4" t="str">
            <v>B1001001</v>
          </cell>
          <cell r="D4" t="str">
            <v>Asian Senior Management</v>
          </cell>
          <cell r="E4" t="str">
            <v>贷</v>
          </cell>
          <cell r="F4">
            <v>246148.51</v>
          </cell>
          <cell r="G4">
            <v>0</v>
          </cell>
          <cell r="H4">
            <v>0</v>
          </cell>
        </row>
        <row r="5">
          <cell r="A5" t="str">
            <v>GYS12003</v>
          </cell>
          <cell r="B5" t="str">
            <v>Uniplan Hongkong</v>
          </cell>
          <cell r="C5" t="str">
            <v>B1011008</v>
          </cell>
          <cell r="D5" t="str">
            <v>VW SZ and HK Auto Shows</v>
          </cell>
          <cell r="E5" t="str">
            <v>平</v>
          </cell>
          <cell r="F5">
            <v>0</v>
          </cell>
          <cell r="G5">
            <v>0</v>
          </cell>
          <cell r="H5">
            <v>669695.13</v>
          </cell>
        </row>
        <row r="6">
          <cell r="A6" t="str">
            <v>小计：</v>
          </cell>
          <cell r="E6" t="str">
            <v>贷</v>
          </cell>
          <cell r="F6">
            <v>249899.83</v>
          </cell>
          <cell r="G6">
            <v>0</v>
          </cell>
          <cell r="H6">
            <v>669695.13</v>
          </cell>
        </row>
        <row r="7">
          <cell r="A7" t="str">
            <v>合计：</v>
          </cell>
          <cell r="E7" t="str">
            <v>贷</v>
          </cell>
          <cell r="F7">
            <v>249899.83</v>
          </cell>
          <cell r="G7">
            <v>0</v>
          </cell>
          <cell r="H7">
            <v>669695.13</v>
          </cell>
        </row>
      </sheetData>
      <sheetData sheetId="11" refreshError="1">
        <row r="1">
          <cell r="A1" t="str">
            <v>客户编码</v>
          </cell>
          <cell r="B1" t="str">
            <v>客户名称</v>
          </cell>
          <cell r="C1" t="str">
            <v>项目编号</v>
          </cell>
          <cell r="D1" t="str">
            <v>项目名称</v>
          </cell>
          <cell r="E1" t="str">
            <v>方向4</v>
          </cell>
          <cell r="F1" t="str">
            <v>期初余额本币</v>
          </cell>
          <cell r="G1" t="str">
            <v>借方本币</v>
          </cell>
          <cell r="H1" t="str">
            <v>贷方本币</v>
          </cell>
          <cell r="I1" t="str">
            <v>借方累计金额</v>
          </cell>
          <cell r="J1" t="str">
            <v>贷方累计金额</v>
          </cell>
          <cell r="K1" t="str">
            <v>方向20</v>
          </cell>
          <cell r="L1" t="str">
            <v>期末余额本币</v>
          </cell>
        </row>
        <row r="2">
          <cell r="A2" t="str">
            <v>KH5001</v>
          </cell>
          <cell r="B2" t="str">
            <v>Uniplan International</v>
          </cell>
          <cell r="C2" t="str">
            <v>B0910002</v>
          </cell>
          <cell r="D2" t="str">
            <v>Global Windpower 2009 B0</v>
          </cell>
          <cell r="E2" t="str">
            <v>借</v>
          </cell>
          <cell r="F2">
            <v>513986.41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 t="str">
            <v>借</v>
          </cell>
          <cell r="L2">
            <v>513986.41</v>
          </cell>
        </row>
        <row r="3">
          <cell r="A3" t="str">
            <v>KH5001</v>
          </cell>
          <cell r="B3" t="str">
            <v>Uniplan International</v>
          </cell>
          <cell r="C3" t="str">
            <v>B1010002</v>
          </cell>
          <cell r="D3" t="str">
            <v>Winderpower 2010 B101000</v>
          </cell>
          <cell r="E3" t="str">
            <v>借</v>
          </cell>
          <cell r="F3">
            <v>523925.94</v>
          </cell>
          <cell r="G3">
            <v>0</v>
          </cell>
          <cell r="H3">
            <v>0</v>
          </cell>
          <cell r="I3">
            <v>523925.94</v>
          </cell>
          <cell r="J3">
            <v>0</v>
          </cell>
          <cell r="K3" t="str">
            <v>借</v>
          </cell>
          <cell r="L3">
            <v>523925.94</v>
          </cell>
        </row>
        <row r="4">
          <cell r="A4" t="str">
            <v>小计：</v>
          </cell>
          <cell r="E4" t="str">
            <v>借</v>
          </cell>
          <cell r="F4">
            <v>1037912.35</v>
          </cell>
          <cell r="G4">
            <v>0</v>
          </cell>
          <cell r="H4">
            <v>0</v>
          </cell>
          <cell r="I4">
            <v>523925.94</v>
          </cell>
          <cell r="J4">
            <v>0</v>
          </cell>
          <cell r="K4" t="str">
            <v>借</v>
          </cell>
          <cell r="L4">
            <v>1037912.35</v>
          </cell>
        </row>
        <row r="5">
          <cell r="A5" t="str">
            <v>KH5003</v>
          </cell>
          <cell r="B5" t="str">
            <v>Uniplan Hongkong</v>
          </cell>
          <cell r="C5" t="str">
            <v>B0909010</v>
          </cell>
          <cell r="D5" t="str">
            <v>Routes 2009 B0909010</v>
          </cell>
          <cell r="E5" t="str">
            <v>借</v>
          </cell>
          <cell r="F5">
            <v>76580.320000000007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 t="str">
            <v>借</v>
          </cell>
          <cell r="L5">
            <v>76580.320000000007</v>
          </cell>
        </row>
        <row r="6">
          <cell r="A6" t="str">
            <v>KH5003</v>
          </cell>
          <cell r="B6" t="str">
            <v>Uniplan Hongkong</v>
          </cell>
          <cell r="C6" t="str">
            <v>B0910013</v>
          </cell>
          <cell r="D6" t="str">
            <v>Texcare Asia 2009 B09100</v>
          </cell>
          <cell r="E6" t="str">
            <v>借</v>
          </cell>
          <cell r="F6">
            <v>55767.11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 t="str">
            <v>借</v>
          </cell>
          <cell r="L6">
            <v>55767.11</v>
          </cell>
        </row>
        <row r="7">
          <cell r="A7" t="str">
            <v>KH5003</v>
          </cell>
          <cell r="B7" t="str">
            <v>Uniplan Hongkong</v>
          </cell>
          <cell r="C7" t="str">
            <v>B1001003</v>
          </cell>
          <cell r="D7" t="str">
            <v>Z@S 2010 B1001003</v>
          </cell>
          <cell r="E7" t="str">
            <v>借</v>
          </cell>
          <cell r="F7">
            <v>19539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 t="str">
            <v>借</v>
          </cell>
          <cell r="L7">
            <v>19539</v>
          </cell>
        </row>
        <row r="8">
          <cell r="A8" t="str">
            <v>KH5003</v>
          </cell>
          <cell r="B8" t="str">
            <v>Uniplan Hongkong</v>
          </cell>
          <cell r="C8" t="str">
            <v>B1006008</v>
          </cell>
          <cell r="D8" t="str">
            <v>CIMIE 2010 B1006008</v>
          </cell>
          <cell r="E8" t="str">
            <v>借</v>
          </cell>
          <cell r="F8">
            <v>58098.93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 t="str">
            <v>借</v>
          </cell>
          <cell r="L8">
            <v>58098.93</v>
          </cell>
        </row>
        <row r="9">
          <cell r="A9" t="str">
            <v>小计：</v>
          </cell>
          <cell r="E9" t="str">
            <v>借</v>
          </cell>
          <cell r="F9">
            <v>209985.36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 t="str">
            <v>借</v>
          </cell>
          <cell r="L9">
            <v>209985.36</v>
          </cell>
        </row>
        <row r="10">
          <cell r="A10" t="str">
            <v>KH5004</v>
          </cell>
          <cell r="B10" t="str">
            <v>Uniplan Shanghai</v>
          </cell>
          <cell r="C10" t="str">
            <v>B0908005</v>
          </cell>
          <cell r="D10" t="str">
            <v>Yearn Expo B0908005</v>
          </cell>
          <cell r="E10" t="str">
            <v>借</v>
          </cell>
          <cell r="F10">
            <v>13643.43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 t="str">
            <v>借</v>
          </cell>
          <cell r="L10">
            <v>13643.43</v>
          </cell>
        </row>
        <row r="11">
          <cell r="A11" t="str">
            <v>KH5004</v>
          </cell>
          <cell r="B11" t="str">
            <v>Uniplan Shanghai</v>
          </cell>
          <cell r="C11" t="str">
            <v>B0910011</v>
          </cell>
          <cell r="D11" t="str">
            <v>BP Conference B0910011</v>
          </cell>
          <cell r="E11" t="str">
            <v>借</v>
          </cell>
          <cell r="F11">
            <v>241698.62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 t="str">
            <v>借</v>
          </cell>
          <cell r="L11">
            <v>241698.62</v>
          </cell>
        </row>
        <row r="12">
          <cell r="A12" t="str">
            <v>KH5004</v>
          </cell>
          <cell r="B12" t="str">
            <v>Uniplan Shanghai</v>
          </cell>
          <cell r="C12" t="str">
            <v>B0911005</v>
          </cell>
          <cell r="D12" t="str">
            <v>大庆城市规划馆 B0911005</v>
          </cell>
          <cell r="E12" t="str">
            <v>借</v>
          </cell>
          <cell r="F12">
            <v>3573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 t="str">
            <v>借</v>
          </cell>
          <cell r="L12">
            <v>3573</v>
          </cell>
        </row>
        <row r="13">
          <cell r="A13" t="str">
            <v>KH5004</v>
          </cell>
          <cell r="B13" t="str">
            <v>Uniplan Shanghai</v>
          </cell>
          <cell r="C13" t="str">
            <v>B0911009</v>
          </cell>
          <cell r="D13" t="str">
            <v>Rental Material (Sysmex</v>
          </cell>
          <cell r="E13" t="str">
            <v>借</v>
          </cell>
          <cell r="F13">
            <v>6200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 t="str">
            <v>借</v>
          </cell>
          <cell r="L13">
            <v>6200</v>
          </cell>
        </row>
        <row r="14">
          <cell r="A14" t="str">
            <v>KH5004</v>
          </cell>
          <cell r="B14" t="str">
            <v>Uniplan Shanghai</v>
          </cell>
          <cell r="C14" t="str">
            <v>B0911013</v>
          </cell>
          <cell r="D14" t="str">
            <v>Agilent B0911013</v>
          </cell>
          <cell r="E14" t="str">
            <v>借</v>
          </cell>
          <cell r="F14">
            <v>37482.76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 t="str">
            <v>借</v>
          </cell>
          <cell r="L14">
            <v>37482.76</v>
          </cell>
        </row>
        <row r="15">
          <cell r="A15" t="str">
            <v>KH5004</v>
          </cell>
          <cell r="B15" t="str">
            <v>Uniplan Shanghai</v>
          </cell>
          <cell r="C15" t="str">
            <v>B0911015</v>
          </cell>
          <cell r="D15" t="str">
            <v>Agilent Conference B0911</v>
          </cell>
          <cell r="E15" t="str">
            <v>借</v>
          </cell>
          <cell r="F15">
            <v>164132.4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 t="str">
            <v>借</v>
          </cell>
          <cell r="L15">
            <v>164132.4</v>
          </cell>
        </row>
        <row r="16">
          <cell r="A16" t="str">
            <v>KH5004</v>
          </cell>
          <cell r="B16" t="str">
            <v>Uniplan Shanghai</v>
          </cell>
          <cell r="C16" t="str">
            <v>B0912010</v>
          </cell>
          <cell r="D16" t="str">
            <v>Meteraial rental B091201</v>
          </cell>
          <cell r="E16" t="str">
            <v>借</v>
          </cell>
          <cell r="F16">
            <v>38497.89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 t="str">
            <v>借</v>
          </cell>
          <cell r="L16">
            <v>38497.89</v>
          </cell>
        </row>
        <row r="17">
          <cell r="A17" t="str">
            <v>KH5004</v>
          </cell>
          <cell r="B17" t="str">
            <v>Uniplan Shanghai</v>
          </cell>
          <cell r="C17" t="str">
            <v>B1003002</v>
          </cell>
          <cell r="D17" t="str">
            <v>ITB 2010 B1003002</v>
          </cell>
          <cell r="E17" t="str">
            <v>借</v>
          </cell>
          <cell r="F17">
            <v>213523.23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 t="str">
            <v>借</v>
          </cell>
          <cell r="L17">
            <v>213523.23</v>
          </cell>
        </row>
        <row r="18">
          <cell r="A18" t="str">
            <v>KH5004</v>
          </cell>
          <cell r="B18" t="str">
            <v>Uniplan Shanghai</v>
          </cell>
          <cell r="C18" t="str">
            <v>B1005016</v>
          </cell>
          <cell r="D18" t="str">
            <v>UBS Town hall Meeting Ma</v>
          </cell>
          <cell r="E18" t="str">
            <v>借</v>
          </cell>
          <cell r="F18">
            <v>41791.050000000003</v>
          </cell>
          <cell r="G18">
            <v>0</v>
          </cell>
          <cell r="H18">
            <v>0</v>
          </cell>
          <cell r="I18">
            <v>9523.7999999999993</v>
          </cell>
          <cell r="J18">
            <v>0</v>
          </cell>
          <cell r="K18" t="str">
            <v>借</v>
          </cell>
          <cell r="L18">
            <v>41791.050000000003</v>
          </cell>
        </row>
        <row r="19">
          <cell r="A19" t="str">
            <v>KH5004</v>
          </cell>
          <cell r="B19" t="str">
            <v>Uniplan Shanghai</v>
          </cell>
          <cell r="C19" t="str">
            <v>B1006006</v>
          </cell>
          <cell r="D19" t="str">
            <v>Chery 5-B Roadshow B1006</v>
          </cell>
          <cell r="E19" t="str">
            <v>借</v>
          </cell>
          <cell r="F19">
            <v>212673.96</v>
          </cell>
          <cell r="G19">
            <v>0</v>
          </cell>
          <cell r="H19">
            <v>0</v>
          </cell>
          <cell r="I19">
            <v>212673.96</v>
          </cell>
          <cell r="J19">
            <v>0</v>
          </cell>
          <cell r="K19" t="str">
            <v>借</v>
          </cell>
          <cell r="L19">
            <v>212673.96</v>
          </cell>
        </row>
        <row r="20">
          <cell r="A20" t="str">
            <v>KH5004</v>
          </cell>
          <cell r="B20" t="str">
            <v>Uniplan Shanghai</v>
          </cell>
          <cell r="C20" t="str">
            <v>B1008006</v>
          </cell>
          <cell r="D20" t="str">
            <v>Yearn Expo B1008006</v>
          </cell>
          <cell r="E20" t="str">
            <v>借</v>
          </cell>
          <cell r="F20">
            <v>46349.85</v>
          </cell>
          <cell r="G20">
            <v>0</v>
          </cell>
          <cell r="H20">
            <v>0</v>
          </cell>
          <cell r="I20">
            <v>48789.32</v>
          </cell>
          <cell r="J20">
            <v>2439.4699999999998</v>
          </cell>
          <cell r="K20" t="str">
            <v>借</v>
          </cell>
          <cell r="L20">
            <v>46349.85</v>
          </cell>
        </row>
        <row r="21">
          <cell r="A21" t="str">
            <v>KH5004</v>
          </cell>
          <cell r="B21" t="str">
            <v>Uniplan Shanghai</v>
          </cell>
          <cell r="C21" t="str">
            <v>B1009016</v>
          </cell>
          <cell r="D21" t="str">
            <v>Net easy event B1009016</v>
          </cell>
          <cell r="E21" t="str">
            <v>借</v>
          </cell>
          <cell r="F21">
            <v>297477.34999999998</v>
          </cell>
          <cell r="G21">
            <v>0</v>
          </cell>
          <cell r="H21">
            <v>0</v>
          </cell>
          <cell r="I21">
            <v>297477.34999999998</v>
          </cell>
          <cell r="J21">
            <v>0</v>
          </cell>
          <cell r="K21" t="str">
            <v>借</v>
          </cell>
          <cell r="L21">
            <v>297477.34999999998</v>
          </cell>
        </row>
        <row r="22">
          <cell r="A22" t="str">
            <v>KH5004</v>
          </cell>
          <cell r="B22" t="str">
            <v>Uniplan Shanghai</v>
          </cell>
          <cell r="C22" t="str">
            <v>B1011017</v>
          </cell>
          <cell r="D22" t="str">
            <v>The Information of the J</v>
          </cell>
          <cell r="E22" t="str">
            <v>平</v>
          </cell>
          <cell r="F22">
            <v>0</v>
          </cell>
          <cell r="G22">
            <v>11241.91</v>
          </cell>
          <cell r="H22">
            <v>0</v>
          </cell>
          <cell r="I22">
            <v>11241.91</v>
          </cell>
          <cell r="J22">
            <v>0</v>
          </cell>
          <cell r="K22" t="str">
            <v>借</v>
          </cell>
          <cell r="L22">
            <v>11241.91</v>
          </cell>
        </row>
        <row r="23">
          <cell r="A23" t="str">
            <v>KH5004</v>
          </cell>
          <cell r="B23" t="str">
            <v>Uniplan Shanghai</v>
          </cell>
          <cell r="C23" t="str">
            <v>B9999999</v>
          </cell>
          <cell r="D23" t="str">
            <v>其它</v>
          </cell>
          <cell r="E23" t="str">
            <v>借</v>
          </cell>
          <cell r="F23">
            <v>14954.6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 t="str">
            <v>借</v>
          </cell>
          <cell r="L23">
            <v>14954.6</v>
          </cell>
        </row>
        <row r="24">
          <cell r="A24" t="str">
            <v>小计：</v>
          </cell>
          <cell r="E24" t="str">
            <v>借</v>
          </cell>
          <cell r="F24">
            <v>1331998.1399999999</v>
          </cell>
          <cell r="G24">
            <v>11241.91</v>
          </cell>
          <cell r="H24">
            <v>0</v>
          </cell>
          <cell r="I24">
            <v>579706.34</v>
          </cell>
          <cell r="J24">
            <v>2439.4699999999998</v>
          </cell>
          <cell r="K24" t="str">
            <v>借</v>
          </cell>
          <cell r="L24">
            <v>1343240.05</v>
          </cell>
        </row>
        <row r="25">
          <cell r="A25" t="str">
            <v>KH5006</v>
          </cell>
          <cell r="B25" t="str">
            <v>Uniplan Switzerland</v>
          </cell>
          <cell r="C25" t="str">
            <v>B1011016</v>
          </cell>
          <cell r="D25" t="str">
            <v>GEO Plenary Beijing Exhi</v>
          </cell>
          <cell r="E25" t="str">
            <v>平</v>
          </cell>
          <cell r="F25">
            <v>0</v>
          </cell>
          <cell r="G25">
            <v>84846</v>
          </cell>
          <cell r="H25">
            <v>0</v>
          </cell>
          <cell r="I25">
            <v>84846</v>
          </cell>
          <cell r="J25">
            <v>0</v>
          </cell>
          <cell r="K25" t="str">
            <v>借</v>
          </cell>
          <cell r="L25">
            <v>84846</v>
          </cell>
        </row>
        <row r="26">
          <cell r="A26" t="str">
            <v>小计：</v>
          </cell>
          <cell r="E26" t="str">
            <v>平</v>
          </cell>
          <cell r="F26">
            <v>0</v>
          </cell>
          <cell r="G26">
            <v>84846</v>
          </cell>
          <cell r="H26">
            <v>0</v>
          </cell>
          <cell r="I26">
            <v>84846</v>
          </cell>
          <cell r="J26">
            <v>0</v>
          </cell>
          <cell r="K26" t="str">
            <v>借</v>
          </cell>
          <cell r="L26">
            <v>84846</v>
          </cell>
        </row>
        <row r="27">
          <cell r="A27" t="str">
            <v>合计：</v>
          </cell>
          <cell r="E27" t="str">
            <v>借</v>
          </cell>
          <cell r="F27">
            <v>2579895.85</v>
          </cell>
          <cell r="G27">
            <v>96087.91</v>
          </cell>
          <cell r="H27">
            <v>0</v>
          </cell>
          <cell r="I27">
            <v>1188478.28</v>
          </cell>
          <cell r="J27">
            <v>2439.4699999999998</v>
          </cell>
          <cell r="K27" t="str">
            <v>借</v>
          </cell>
          <cell r="L27">
            <v>2675983.7599999998</v>
          </cell>
        </row>
      </sheetData>
      <sheetData sheetId="12"/>
      <sheetData sheetId="13"/>
      <sheetData sheetId="14">
        <row r="1">
          <cell r="B1" t="str">
            <v>Uniplan Beijing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Prn20101229160319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Prn20101230102409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-个人社保"/>
      <sheetName val="OP-个人公积金"/>
      <sheetName val="Balance"/>
      <sheetName val="Detail"/>
      <sheetName val="#REF!"/>
    </sheetNames>
    <sheetDataSet>
      <sheetData sheetId="0" refreshError="1">
        <row r="1">
          <cell r="A1" t="str">
            <v>月</v>
          </cell>
          <cell r="B1" t="str">
            <v>日</v>
          </cell>
          <cell r="C1" t="str">
            <v>凭证号数</v>
          </cell>
          <cell r="D1" t="str">
            <v>摘要</v>
          </cell>
          <cell r="E1" t="str">
            <v>借方</v>
          </cell>
          <cell r="F1" t="str">
            <v>贷方</v>
          </cell>
          <cell r="G1" t="str">
            <v>方向</v>
          </cell>
          <cell r="H1" t="str">
            <v>余额</v>
          </cell>
        </row>
        <row r="2">
          <cell r="D2" t="str">
            <v>上年结转</v>
          </cell>
          <cell r="E2">
            <v>0</v>
          </cell>
          <cell r="F2">
            <v>0</v>
          </cell>
          <cell r="G2" t="str">
            <v>贷</v>
          </cell>
          <cell r="H2">
            <v>28467.599999999999</v>
          </cell>
        </row>
        <row r="3">
          <cell r="A3" t="str">
            <v>01</v>
          </cell>
          <cell r="B3" t="str">
            <v>31</v>
          </cell>
          <cell r="C3" t="str">
            <v>银付-0108</v>
          </cell>
          <cell r="D3" t="str">
            <v>缴纳员工社会保险（个人）</v>
          </cell>
          <cell r="E3">
            <v>28467.599999999999</v>
          </cell>
          <cell r="F3">
            <v>0</v>
          </cell>
          <cell r="G3" t="str">
            <v>平</v>
          </cell>
          <cell r="H3">
            <v>0</v>
          </cell>
        </row>
        <row r="4">
          <cell r="A4" t="str">
            <v>01</v>
          </cell>
          <cell r="B4" t="str">
            <v>31</v>
          </cell>
          <cell r="C4" t="str">
            <v>A转帐-0058</v>
          </cell>
          <cell r="D4" t="str">
            <v>个人社保金-Personal Welfare</v>
          </cell>
          <cell r="E4">
            <v>0</v>
          </cell>
          <cell r="F4">
            <v>28467.599999999999</v>
          </cell>
          <cell r="G4" t="str">
            <v>贷</v>
          </cell>
          <cell r="H4">
            <v>28467.599999999999</v>
          </cell>
        </row>
        <row r="5">
          <cell r="A5" t="str">
            <v>01</v>
          </cell>
          <cell r="D5" t="str">
            <v>本月合计</v>
          </cell>
          <cell r="E5">
            <v>28467.599999999999</v>
          </cell>
          <cell r="F5">
            <v>28467.599999999999</v>
          </cell>
          <cell r="G5" t="str">
            <v>贷</v>
          </cell>
          <cell r="H5">
            <v>28467.599999999999</v>
          </cell>
        </row>
        <row r="6">
          <cell r="A6" t="str">
            <v>01</v>
          </cell>
          <cell r="D6" t="str">
            <v>累    计</v>
          </cell>
          <cell r="E6">
            <v>28467.599999999999</v>
          </cell>
          <cell r="F6">
            <v>28467.599999999999</v>
          </cell>
          <cell r="G6" t="str">
            <v>贷</v>
          </cell>
          <cell r="H6">
            <v>28467.599999999999</v>
          </cell>
        </row>
        <row r="7">
          <cell r="A7" t="str">
            <v>02</v>
          </cell>
          <cell r="B7" t="str">
            <v>22</v>
          </cell>
          <cell r="C7" t="str">
            <v>银付-0090</v>
          </cell>
          <cell r="D7" t="str">
            <v>缴纳员工社保（个人）</v>
          </cell>
          <cell r="E7">
            <v>28467.599999999999</v>
          </cell>
          <cell r="F7">
            <v>0</v>
          </cell>
          <cell r="G7" t="str">
            <v>平</v>
          </cell>
          <cell r="H7">
            <v>0</v>
          </cell>
        </row>
        <row r="8">
          <cell r="A8" t="str">
            <v>02</v>
          </cell>
          <cell r="B8" t="str">
            <v>28</v>
          </cell>
          <cell r="C8" t="str">
            <v>A转帐-0046</v>
          </cell>
          <cell r="D8" t="str">
            <v>个人社保金-Personal Welfare</v>
          </cell>
          <cell r="E8">
            <v>0</v>
          </cell>
          <cell r="F8">
            <v>28082.6</v>
          </cell>
          <cell r="G8" t="str">
            <v>贷</v>
          </cell>
          <cell r="H8">
            <v>28082.6</v>
          </cell>
        </row>
        <row r="9">
          <cell r="A9" t="str">
            <v>02</v>
          </cell>
          <cell r="D9" t="str">
            <v>本月合计</v>
          </cell>
          <cell r="E9">
            <v>28467.599999999999</v>
          </cell>
          <cell r="F9">
            <v>28082.6</v>
          </cell>
          <cell r="G9" t="str">
            <v>贷</v>
          </cell>
          <cell r="H9">
            <v>28082.6</v>
          </cell>
        </row>
        <row r="10">
          <cell r="A10" t="str">
            <v>02</v>
          </cell>
          <cell r="D10" t="str">
            <v>累    计</v>
          </cell>
          <cell r="E10">
            <v>56935.199999999997</v>
          </cell>
          <cell r="F10">
            <v>56550.2</v>
          </cell>
          <cell r="G10" t="str">
            <v>贷</v>
          </cell>
          <cell r="H10">
            <v>28082.6</v>
          </cell>
        </row>
        <row r="11">
          <cell r="A11" t="str">
            <v>03</v>
          </cell>
          <cell r="B11" t="str">
            <v>22</v>
          </cell>
          <cell r="C11" t="str">
            <v>银付-0121</v>
          </cell>
          <cell r="D11" t="str">
            <v>缴纳员工社保（个人）</v>
          </cell>
          <cell r="E11">
            <v>28082.6</v>
          </cell>
          <cell r="F11">
            <v>0</v>
          </cell>
          <cell r="G11" t="str">
            <v>平</v>
          </cell>
          <cell r="H11">
            <v>0</v>
          </cell>
        </row>
        <row r="12">
          <cell r="A12" t="str">
            <v>03</v>
          </cell>
          <cell r="B12" t="str">
            <v>31</v>
          </cell>
          <cell r="C12" t="str">
            <v>A转帐-0071</v>
          </cell>
          <cell r="D12" t="str">
            <v>个人社保金-Personal Welfare</v>
          </cell>
          <cell r="E12">
            <v>0</v>
          </cell>
          <cell r="F12">
            <v>28246.7</v>
          </cell>
          <cell r="G12" t="str">
            <v>贷</v>
          </cell>
          <cell r="H12">
            <v>28246.7</v>
          </cell>
        </row>
        <row r="13">
          <cell r="A13" t="str">
            <v>03</v>
          </cell>
          <cell r="D13" t="str">
            <v>本月合计</v>
          </cell>
          <cell r="E13">
            <v>28082.6</v>
          </cell>
          <cell r="F13">
            <v>28246.7</v>
          </cell>
          <cell r="G13" t="str">
            <v>贷</v>
          </cell>
          <cell r="H13">
            <v>28246.7</v>
          </cell>
        </row>
        <row r="14">
          <cell r="A14" t="str">
            <v>03</v>
          </cell>
          <cell r="D14" t="str">
            <v>累    计</v>
          </cell>
          <cell r="E14">
            <v>85017.8</v>
          </cell>
          <cell r="F14">
            <v>84796.9</v>
          </cell>
          <cell r="G14" t="str">
            <v>贷</v>
          </cell>
          <cell r="H14">
            <v>28246.7</v>
          </cell>
        </row>
        <row r="15">
          <cell r="A15" t="str">
            <v>04</v>
          </cell>
          <cell r="B15" t="str">
            <v>26</v>
          </cell>
          <cell r="C15" t="str">
            <v>银付-0092</v>
          </cell>
          <cell r="D15" t="str">
            <v>缴纳员工社保（个人）</v>
          </cell>
          <cell r="E15">
            <v>29157.3</v>
          </cell>
          <cell r="F15">
            <v>0</v>
          </cell>
          <cell r="G15" t="str">
            <v>借</v>
          </cell>
          <cell r="H15">
            <v>910.6</v>
          </cell>
        </row>
        <row r="16">
          <cell r="A16" t="str">
            <v>04</v>
          </cell>
          <cell r="B16" t="str">
            <v>28</v>
          </cell>
          <cell r="C16" t="str">
            <v>A转帐-0010</v>
          </cell>
          <cell r="D16" t="str">
            <v>个人社保金-Personal Welfare</v>
          </cell>
          <cell r="E16">
            <v>0</v>
          </cell>
          <cell r="F16">
            <v>30247.7</v>
          </cell>
          <cell r="G16" t="str">
            <v>贷</v>
          </cell>
          <cell r="H16">
            <v>29337.1</v>
          </cell>
        </row>
        <row r="17">
          <cell r="A17" t="str">
            <v>04</v>
          </cell>
          <cell r="D17" t="str">
            <v>本月合计</v>
          </cell>
          <cell r="E17">
            <v>29157.3</v>
          </cell>
          <cell r="F17">
            <v>30247.7</v>
          </cell>
          <cell r="G17" t="str">
            <v>贷</v>
          </cell>
          <cell r="H17">
            <v>29337.1</v>
          </cell>
        </row>
        <row r="18">
          <cell r="A18" t="str">
            <v>04</v>
          </cell>
          <cell r="D18" t="str">
            <v>累    计</v>
          </cell>
          <cell r="E18">
            <v>114175.1</v>
          </cell>
          <cell r="F18">
            <v>115044.6</v>
          </cell>
          <cell r="G18" t="str">
            <v>贷</v>
          </cell>
          <cell r="H18">
            <v>29337.1</v>
          </cell>
        </row>
        <row r="19">
          <cell r="A19" t="str">
            <v>05</v>
          </cell>
          <cell r="B19" t="str">
            <v>25</v>
          </cell>
          <cell r="C19" t="str">
            <v>银付-0096</v>
          </cell>
          <cell r="D19" t="str">
            <v>缴纳员工社保（个人）</v>
          </cell>
          <cell r="E19">
            <v>30247.7</v>
          </cell>
          <cell r="F19">
            <v>0</v>
          </cell>
          <cell r="G19" t="str">
            <v>借</v>
          </cell>
          <cell r="H19">
            <v>910.6</v>
          </cell>
        </row>
        <row r="20">
          <cell r="A20" t="str">
            <v>05</v>
          </cell>
          <cell r="B20" t="str">
            <v>31</v>
          </cell>
          <cell r="C20" t="str">
            <v>A转帐-0059</v>
          </cell>
          <cell r="D20" t="str">
            <v>个人社保金-Personal Welfare</v>
          </cell>
          <cell r="E20">
            <v>0</v>
          </cell>
          <cell r="F20">
            <v>33377.199999999997</v>
          </cell>
          <cell r="G20" t="str">
            <v>贷</v>
          </cell>
          <cell r="H20">
            <v>32466.6</v>
          </cell>
        </row>
        <row r="21">
          <cell r="A21" t="str">
            <v>05</v>
          </cell>
          <cell r="D21" t="str">
            <v>本月合计</v>
          </cell>
          <cell r="E21">
            <v>30247.7</v>
          </cell>
          <cell r="F21">
            <v>33377.199999999997</v>
          </cell>
          <cell r="G21" t="str">
            <v>贷</v>
          </cell>
          <cell r="H21">
            <v>32466.6</v>
          </cell>
        </row>
        <row r="22">
          <cell r="A22" t="str">
            <v>05</v>
          </cell>
          <cell r="D22" t="str">
            <v>累    计</v>
          </cell>
          <cell r="E22">
            <v>144422.79999999999</v>
          </cell>
          <cell r="F22">
            <v>148421.79999999999</v>
          </cell>
          <cell r="G22" t="str">
            <v>贷</v>
          </cell>
          <cell r="H22">
            <v>32466.6</v>
          </cell>
        </row>
        <row r="23">
          <cell r="A23" t="str">
            <v>06</v>
          </cell>
          <cell r="B23" t="str">
            <v>21</v>
          </cell>
          <cell r="C23" t="str">
            <v>银付-0043</v>
          </cell>
          <cell r="D23" t="str">
            <v>缴纳社会保险（个人）</v>
          </cell>
          <cell r="E23">
            <v>33377.199999999997</v>
          </cell>
          <cell r="F23">
            <v>0</v>
          </cell>
          <cell r="G23" t="str">
            <v>借</v>
          </cell>
          <cell r="H23">
            <v>910.6</v>
          </cell>
        </row>
        <row r="24">
          <cell r="A24" t="str">
            <v>06</v>
          </cell>
          <cell r="B24" t="str">
            <v>30</v>
          </cell>
          <cell r="C24" t="str">
            <v>银收-0026</v>
          </cell>
          <cell r="D24" t="str">
            <v>社保多缴纳保费退还（个人）</v>
          </cell>
          <cell r="E24">
            <v>-910.6</v>
          </cell>
          <cell r="F24">
            <v>0</v>
          </cell>
          <cell r="G24" t="str">
            <v>平</v>
          </cell>
          <cell r="H24">
            <v>0</v>
          </cell>
        </row>
        <row r="25">
          <cell r="A25" t="str">
            <v>06</v>
          </cell>
          <cell r="B25" t="str">
            <v>30</v>
          </cell>
          <cell r="C25" t="str">
            <v>A转帐-0087</v>
          </cell>
          <cell r="D25" t="str">
            <v>个人社保金-Personal Welfare</v>
          </cell>
          <cell r="E25">
            <v>0</v>
          </cell>
          <cell r="F25">
            <v>35128.699999999997</v>
          </cell>
          <cell r="G25" t="str">
            <v>贷</v>
          </cell>
          <cell r="H25">
            <v>35128.699999999997</v>
          </cell>
        </row>
        <row r="26">
          <cell r="A26" t="str">
            <v>06</v>
          </cell>
          <cell r="D26" t="str">
            <v>本月合计</v>
          </cell>
          <cell r="E26">
            <v>32466.6</v>
          </cell>
          <cell r="F26">
            <v>35128.699999999997</v>
          </cell>
          <cell r="G26" t="str">
            <v>贷</v>
          </cell>
          <cell r="H26">
            <v>35128.699999999997</v>
          </cell>
        </row>
        <row r="27">
          <cell r="A27" t="str">
            <v>06</v>
          </cell>
          <cell r="D27" t="str">
            <v>累    计</v>
          </cell>
          <cell r="E27">
            <v>176889.4</v>
          </cell>
          <cell r="F27">
            <v>183550.5</v>
          </cell>
          <cell r="G27" t="str">
            <v>贷</v>
          </cell>
          <cell r="H27">
            <v>35128.699999999997</v>
          </cell>
        </row>
        <row r="28">
          <cell r="A28" t="str">
            <v>07</v>
          </cell>
          <cell r="B28" t="str">
            <v>30</v>
          </cell>
          <cell r="C28" t="str">
            <v>A转帐-0102</v>
          </cell>
          <cell r="D28" t="str">
            <v>个人社保金-Personal Welfare</v>
          </cell>
          <cell r="E28">
            <v>0</v>
          </cell>
          <cell r="F28">
            <v>37497.1</v>
          </cell>
          <cell r="G28" t="str">
            <v>贷</v>
          </cell>
          <cell r="H28">
            <v>72625.8</v>
          </cell>
        </row>
        <row r="29">
          <cell r="A29" t="str">
            <v>07</v>
          </cell>
          <cell r="B29" t="str">
            <v>31</v>
          </cell>
          <cell r="C29" t="str">
            <v>银付-0185</v>
          </cell>
          <cell r="D29" t="str">
            <v>缴纳员工社保（个人）</v>
          </cell>
          <cell r="E29">
            <v>35128.699999999997</v>
          </cell>
          <cell r="F29">
            <v>0</v>
          </cell>
          <cell r="G29" t="str">
            <v>贷</v>
          </cell>
          <cell r="H29">
            <v>37497.1</v>
          </cell>
        </row>
        <row r="30">
          <cell r="A30" t="str">
            <v>07</v>
          </cell>
          <cell r="D30" t="str">
            <v>本月合计</v>
          </cell>
          <cell r="E30">
            <v>35128.699999999997</v>
          </cell>
          <cell r="F30">
            <v>37497.1</v>
          </cell>
          <cell r="G30" t="str">
            <v>贷</v>
          </cell>
          <cell r="H30">
            <v>37497.1</v>
          </cell>
        </row>
        <row r="31">
          <cell r="A31" t="str">
            <v>07</v>
          </cell>
          <cell r="D31" t="str">
            <v>累    计</v>
          </cell>
          <cell r="E31">
            <v>212018.1</v>
          </cell>
          <cell r="F31">
            <v>221047.6</v>
          </cell>
          <cell r="G31" t="str">
            <v>贷</v>
          </cell>
          <cell r="H31">
            <v>37497.1</v>
          </cell>
        </row>
        <row r="32">
          <cell r="A32" t="str">
            <v>08</v>
          </cell>
          <cell r="B32" t="str">
            <v>24</v>
          </cell>
          <cell r="C32" t="str">
            <v>银付-0090</v>
          </cell>
          <cell r="D32" t="str">
            <v>缴纳员工社保（个人）</v>
          </cell>
          <cell r="E32">
            <v>36380.6</v>
          </cell>
          <cell r="F32">
            <v>0</v>
          </cell>
          <cell r="G32" t="str">
            <v>贷</v>
          </cell>
          <cell r="H32">
            <v>1116.5</v>
          </cell>
        </row>
        <row r="33">
          <cell r="A33" t="str">
            <v>08</v>
          </cell>
          <cell r="B33" t="str">
            <v>31</v>
          </cell>
          <cell r="C33" t="str">
            <v>A转帐-0128</v>
          </cell>
          <cell r="D33" t="str">
            <v>个人社保金-Personal Welfare</v>
          </cell>
          <cell r="E33">
            <v>0</v>
          </cell>
          <cell r="F33">
            <v>34994.699999999997</v>
          </cell>
          <cell r="G33" t="str">
            <v>贷</v>
          </cell>
          <cell r="H33">
            <v>36111.199999999997</v>
          </cell>
        </row>
        <row r="34">
          <cell r="A34" t="str">
            <v>08</v>
          </cell>
          <cell r="D34" t="str">
            <v>本月合计</v>
          </cell>
          <cell r="E34">
            <v>36380.6</v>
          </cell>
          <cell r="F34">
            <v>34994.699999999997</v>
          </cell>
          <cell r="G34" t="str">
            <v>贷</v>
          </cell>
          <cell r="H34">
            <v>36111.199999999997</v>
          </cell>
        </row>
        <row r="35">
          <cell r="A35" t="str">
            <v>08</v>
          </cell>
          <cell r="D35" t="str">
            <v>累    计</v>
          </cell>
          <cell r="E35">
            <v>248398.7</v>
          </cell>
          <cell r="F35">
            <v>256042.3</v>
          </cell>
          <cell r="G35" t="str">
            <v>贷</v>
          </cell>
          <cell r="H35">
            <v>36111.199999999997</v>
          </cell>
        </row>
        <row r="36">
          <cell r="A36" t="str">
            <v>09</v>
          </cell>
          <cell r="B36" t="str">
            <v>25</v>
          </cell>
          <cell r="C36" t="str">
            <v>银付-0108</v>
          </cell>
          <cell r="D36" t="str">
            <v>缴纳社保（个人）</v>
          </cell>
          <cell r="E36">
            <v>36111.199999999997</v>
          </cell>
          <cell r="F36">
            <v>0</v>
          </cell>
          <cell r="G36" t="str">
            <v>平</v>
          </cell>
          <cell r="H36">
            <v>0</v>
          </cell>
        </row>
        <row r="37">
          <cell r="A37" t="str">
            <v>09</v>
          </cell>
          <cell r="B37" t="str">
            <v>30</v>
          </cell>
          <cell r="C37" t="str">
            <v>A转帐-0202</v>
          </cell>
          <cell r="D37" t="str">
            <v>个人社保金-Personal Welfare</v>
          </cell>
          <cell r="E37">
            <v>0</v>
          </cell>
          <cell r="F37">
            <v>36688.699999999997</v>
          </cell>
          <cell r="G37" t="str">
            <v>贷</v>
          </cell>
          <cell r="H37">
            <v>36688.699999999997</v>
          </cell>
        </row>
        <row r="38">
          <cell r="A38" t="str">
            <v>09</v>
          </cell>
          <cell r="D38" t="str">
            <v>本月合计</v>
          </cell>
          <cell r="E38">
            <v>36111.199999999997</v>
          </cell>
          <cell r="F38">
            <v>36688.699999999997</v>
          </cell>
          <cell r="G38" t="str">
            <v>贷</v>
          </cell>
          <cell r="H38">
            <v>36688.699999999997</v>
          </cell>
        </row>
        <row r="39">
          <cell r="A39" t="str">
            <v>09</v>
          </cell>
          <cell r="D39" t="str">
            <v>累    计</v>
          </cell>
          <cell r="E39">
            <v>284509.90000000002</v>
          </cell>
          <cell r="F39">
            <v>292731</v>
          </cell>
          <cell r="G39" t="str">
            <v>贷</v>
          </cell>
          <cell r="H39">
            <v>36688.699999999997</v>
          </cell>
        </row>
        <row r="40">
          <cell r="A40" t="str">
            <v>10</v>
          </cell>
          <cell r="B40" t="str">
            <v>31</v>
          </cell>
          <cell r="C40" t="str">
            <v>银付-0151</v>
          </cell>
          <cell r="D40" t="str">
            <v>缴纳员工社保（个人）</v>
          </cell>
          <cell r="E40">
            <v>36688.699999999997</v>
          </cell>
          <cell r="F40">
            <v>0</v>
          </cell>
          <cell r="G40" t="str">
            <v>平</v>
          </cell>
          <cell r="H40">
            <v>0</v>
          </cell>
        </row>
        <row r="41">
          <cell r="A41" t="str">
            <v>10</v>
          </cell>
          <cell r="B41" t="str">
            <v>31</v>
          </cell>
          <cell r="C41" t="str">
            <v>A转帐-0294</v>
          </cell>
          <cell r="D41" t="str">
            <v>个人社保金-Personal Welfare</v>
          </cell>
          <cell r="E41">
            <v>0</v>
          </cell>
          <cell r="F41">
            <v>36530.199999999997</v>
          </cell>
          <cell r="G41" t="str">
            <v>贷</v>
          </cell>
          <cell r="H41">
            <v>36530.199999999997</v>
          </cell>
        </row>
        <row r="42">
          <cell r="A42" t="str">
            <v>10</v>
          </cell>
          <cell r="D42" t="str">
            <v>本月合计</v>
          </cell>
          <cell r="E42">
            <v>36688.699999999997</v>
          </cell>
          <cell r="F42">
            <v>36530.199999999997</v>
          </cell>
          <cell r="G42" t="str">
            <v>贷</v>
          </cell>
          <cell r="H42">
            <v>36530.199999999997</v>
          </cell>
        </row>
        <row r="43">
          <cell r="A43" t="str">
            <v>10</v>
          </cell>
          <cell r="D43" t="str">
            <v>累    计</v>
          </cell>
          <cell r="E43">
            <v>321198.59999999998</v>
          </cell>
          <cell r="F43">
            <v>329261.2</v>
          </cell>
          <cell r="G43" t="str">
            <v>贷</v>
          </cell>
          <cell r="H43">
            <v>36530.199999999997</v>
          </cell>
        </row>
        <row r="44">
          <cell r="A44" t="str">
            <v>11</v>
          </cell>
          <cell r="B44" t="str">
            <v>29</v>
          </cell>
          <cell r="C44" t="str">
            <v>银付-0143</v>
          </cell>
          <cell r="D44" t="str">
            <v>缴纳员工社保（个人）</v>
          </cell>
          <cell r="E44">
            <v>37960.199999999997</v>
          </cell>
          <cell r="F44">
            <v>0</v>
          </cell>
          <cell r="G44" t="str">
            <v>借</v>
          </cell>
          <cell r="H44">
            <v>1430</v>
          </cell>
        </row>
        <row r="45">
          <cell r="A45" t="str">
            <v>11</v>
          </cell>
          <cell r="B45" t="str">
            <v>30</v>
          </cell>
          <cell r="C45" t="str">
            <v>A转帐-0269</v>
          </cell>
          <cell r="D45" t="str">
            <v>个人社保金-Personal Welfare</v>
          </cell>
          <cell r="E45">
            <v>0</v>
          </cell>
          <cell r="F45">
            <v>37909.699999999997</v>
          </cell>
          <cell r="G45" t="str">
            <v>贷</v>
          </cell>
          <cell r="H45">
            <v>36479.699999999997</v>
          </cell>
        </row>
        <row r="46">
          <cell r="A46" t="str">
            <v>11</v>
          </cell>
          <cell r="D46" t="str">
            <v>本月合计</v>
          </cell>
          <cell r="E46">
            <v>37960.199999999997</v>
          </cell>
          <cell r="F46">
            <v>37909.699999999997</v>
          </cell>
          <cell r="G46" t="str">
            <v>贷</v>
          </cell>
          <cell r="H46">
            <v>36479.699999999997</v>
          </cell>
        </row>
        <row r="47">
          <cell r="A47" t="str">
            <v>11</v>
          </cell>
          <cell r="D47" t="str">
            <v>累    计</v>
          </cell>
          <cell r="E47">
            <v>359158.8</v>
          </cell>
          <cell r="F47">
            <v>367170.9</v>
          </cell>
          <cell r="G47" t="str">
            <v>贷</v>
          </cell>
          <cell r="H47">
            <v>36479.699999999997</v>
          </cell>
        </row>
        <row r="48">
          <cell r="A48" t="str">
            <v>12</v>
          </cell>
          <cell r="B48" t="str">
            <v>31</v>
          </cell>
          <cell r="C48" t="str">
            <v>银付-0195</v>
          </cell>
          <cell r="D48" t="str">
            <v>*缴纳员工社保（个人）</v>
          </cell>
          <cell r="E48">
            <v>37194.699999999997</v>
          </cell>
          <cell r="F48">
            <v>0</v>
          </cell>
          <cell r="G48" t="str">
            <v>借</v>
          </cell>
          <cell r="H48">
            <v>715</v>
          </cell>
        </row>
        <row r="49">
          <cell r="A49" t="str">
            <v>12</v>
          </cell>
          <cell r="B49" t="str">
            <v>31</v>
          </cell>
          <cell r="C49" t="str">
            <v>A转帐-0156</v>
          </cell>
          <cell r="D49" t="str">
            <v>*个人社保金-Personal Welfare</v>
          </cell>
          <cell r="E49">
            <v>0</v>
          </cell>
          <cell r="F49">
            <v>37964.699999999997</v>
          </cell>
          <cell r="G49" t="str">
            <v>贷</v>
          </cell>
          <cell r="H49">
            <v>37249.699999999997</v>
          </cell>
        </row>
        <row r="50">
          <cell r="A50" t="str">
            <v>12</v>
          </cell>
          <cell r="B50" t="str">
            <v>31</v>
          </cell>
          <cell r="C50" t="str">
            <v>A转帐-0166</v>
          </cell>
          <cell r="D50" t="str">
            <v>*调整Lisa代付个人部分社保及公积金</v>
          </cell>
          <cell r="E50">
            <v>1100</v>
          </cell>
          <cell r="F50">
            <v>0</v>
          </cell>
          <cell r="G50" t="str">
            <v>贷</v>
          </cell>
          <cell r="H50">
            <v>36149.699999999997</v>
          </cell>
        </row>
        <row r="51">
          <cell r="A51" t="str">
            <v>12</v>
          </cell>
          <cell r="D51" t="str">
            <v>当前合计</v>
          </cell>
          <cell r="E51">
            <v>38294.699999999997</v>
          </cell>
          <cell r="F51">
            <v>37964.699999999997</v>
          </cell>
          <cell r="G51" t="str">
            <v>贷</v>
          </cell>
          <cell r="H51">
            <v>36149.699999999997</v>
          </cell>
        </row>
      </sheetData>
      <sheetData sheetId="1" refreshError="1">
        <row r="1">
          <cell r="A1" t="str">
            <v>月</v>
          </cell>
          <cell r="B1" t="str">
            <v>日</v>
          </cell>
          <cell r="C1" t="str">
            <v>凭证号数</v>
          </cell>
          <cell r="D1" t="str">
            <v>摘要</v>
          </cell>
          <cell r="E1" t="str">
            <v>借方</v>
          </cell>
          <cell r="F1" t="str">
            <v>贷方</v>
          </cell>
          <cell r="G1" t="str">
            <v>方向</v>
          </cell>
          <cell r="H1" t="str">
            <v>余额</v>
          </cell>
        </row>
        <row r="2">
          <cell r="D2" t="str">
            <v>上年结转</v>
          </cell>
          <cell r="E2">
            <v>0</v>
          </cell>
          <cell r="F2">
            <v>0</v>
          </cell>
          <cell r="G2" t="str">
            <v>贷</v>
          </cell>
          <cell r="H2">
            <v>25320</v>
          </cell>
        </row>
        <row r="3">
          <cell r="A3" t="str">
            <v>01</v>
          </cell>
          <cell r="B3" t="str">
            <v>20</v>
          </cell>
          <cell r="C3" t="str">
            <v>银付-0003</v>
          </cell>
          <cell r="D3" t="str">
            <v>缴纳员工公积金（个人）</v>
          </cell>
          <cell r="E3">
            <v>25320</v>
          </cell>
          <cell r="F3">
            <v>0</v>
          </cell>
          <cell r="G3" t="str">
            <v>平</v>
          </cell>
          <cell r="H3">
            <v>0</v>
          </cell>
        </row>
        <row r="4">
          <cell r="A4" t="str">
            <v>01</v>
          </cell>
          <cell r="B4" t="str">
            <v>31</v>
          </cell>
          <cell r="C4" t="str">
            <v>A转帐-0058</v>
          </cell>
          <cell r="D4" t="str">
            <v>个人社保金-Personal housing fund</v>
          </cell>
          <cell r="E4">
            <v>0</v>
          </cell>
          <cell r="F4">
            <v>24790</v>
          </cell>
          <cell r="G4" t="str">
            <v>贷</v>
          </cell>
          <cell r="H4">
            <v>24790</v>
          </cell>
        </row>
        <row r="5">
          <cell r="A5" t="str">
            <v>01</v>
          </cell>
          <cell r="D5" t="str">
            <v>本月合计</v>
          </cell>
          <cell r="E5">
            <v>25320</v>
          </cell>
          <cell r="F5">
            <v>24790</v>
          </cell>
          <cell r="G5" t="str">
            <v>贷</v>
          </cell>
          <cell r="H5">
            <v>24790</v>
          </cell>
        </row>
        <row r="6">
          <cell r="A6" t="str">
            <v>01</v>
          </cell>
          <cell r="D6" t="str">
            <v>累    计</v>
          </cell>
          <cell r="E6">
            <v>25320</v>
          </cell>
          <cell r="F6">
            <v>24790</v>
          </cell>
          <cell r="G6" t="str">
            <v>贷</v>
          </cell>
          <cell r="H6">
            <v>24790</v>
          </cell>
        </row>
        <row r="7">
          <cell r="A7" t="str">
            <v>02</v>
          </cell>
          <cell r="B7" t="str">
            <v>20</v>
          </cell>
          <cell r="C7" t="str">
            <v>银付-0083</v>
          </cell>
          <cell r="D7" t="str">
            <v>缴纳公积金(个人)</v>
          </cell>
          <cell r="E7">
            <v>24790</v>
          </cell>
          <cell r="F7">
            <v>0</v>
          </cell>
          <cell r="G7" t="str">
            <v>平</v>
          </cell>
          <cell r="H7">
            <v>0</v>
          </cell>
        </row>
        <row r="8">
          <cell r="A8" t="str">
            <v>02</v>
          </cell>
          <cell r="B8" t="str">
            <v>28</v>
          </cell>
          <cell r="C8" t="str">
            <v>A转帐-0046</v>
          </cell>
          <cell r="D8" t="str">
            <v>个人公积金-Personal housing</v>
          </cell>
          <cell r="E8">
            <v>0</v>
          </cell>
          <cell r="F8">
            <v>23854</v>
          </cell>
          <cell r="G8" t="str">
            <v>贷</v>
          </cell>
          <cell r="H8">
            <v>23854</v>
          </cell>
        </row>
        <row r="9">
          <cell r="A9" t="str">
            <v>02</v>
          </cell>
          <cell r="D9" t="str">
            <v>本月合计</v>
          </cell>
          <cell r="E9">
            <v>24790</v>
          </cell>
          <cell r="F9">
            <v>23854</v>
          </cell>
          <cell r="G9" t="str">
            <v>贷</v>
          </cell>
          <cell r="H9">
            <v>23854</v>
          </cell>
        </row>
        <row r="10">
          <cell r="A10" t="str">
            <v>02</v>
          </cell>
          <cell r="D10" t="str">
            <v>累    计</v>
          </cell>
          <cell r="E10">
            <v>50110</v>
          </cell>
          <cell r="F10">
            <v>48644</v>
          </cell>
          <cell r="G10" t="str">
            <v>贷</v>
          </cell>
          <cell r="H10">
            <v>23854</v>
          </cell>
        </row>
        <row r="11">
          <cell r="A11" t="str">
            <v>03</v>
          </cell>
          <cell r="B11" t="str">
            <v>15</v>
          </cell>
          <cell r="C11" t="str">
            <v>银付-0066</v>
          </cell>
          <cell r="D11" t="str">
            <v>缴纳公积金（个人）</v>
          </cell>
          <cell r="E11">
            <v>23854</v>
          </cell>
          <cell r="F11">
            <v>0</v>
          </cell>
          <cell r="G11" t="str">
            <v>平</v>
          </cell>
          <cell r="H11">
            <v>0</v>
          </cell>
        </row>
        <row r="12">
          <cell r="A12" t="str">
            <v>03</v>
          </cell>
          <cell r="B12" t="str">
            <v>31</v>
          </cell>
          <cell r="C12" t="str">
            <v>A转帐-0071</v>
          </cell>
          <cell r="D12" t="str">
            <v>个人公积金-Personal housing</v>
          </cell>
          <cell r="E12">
            <v>0</v>
          </cell>
          <cell r="F12">
            <v>24776</v>
          </cell>
          <cell r="G12" t="str">
            <v>贷</v>
          </cell>
          <cell r="H12">
            <v>24776</v>
          </cell>
        </row>
        <row r="13">
          <cell r="A13" t="str">
            <v>03</v>
          </cell>
          <cell r="D13" t="str">
            <v>本月合计</v>
          </cell>
          <cell r="E13">
            <v>23854</v>
          </cell>
          <cell r="F13">
            <v>24776</v>
          </cell>
          <cell r="G13" t="str">
            <v>贷</v>
          </cell>
          <cell r="H13">
            <v>24776</v>
          </cell>
        </row>
        <row r="14">
          <cell r="A14" t="str">
            <v>03</v>
          </cell>
          <cell r="D14" t="str">
            <v>累    计</v>
          </cell>
          <cell r="E14">
            <v>73964</v>
          </cell>
          <cell r="F14">
            <v>73420</v>
          </cell>
          <cell r="G14" t="str">
            <v>贷</v>
          </cell>
          <cell r="H14">
            <v>24776</v>
          </cell>
        </row>
        <row r="15">
          <cell r="A15" t="str">
            <v>04</v>
          </cell>
          <cell r="B15" t="str">
            <v>12</v>
          </cell>
          <cell r="C15" t="str">
            <v>银付-0033</v>
          </cell>
          <cell r="D15" t="str">
            <v>缴纳公积金（个人）</v>
          </cell>
          <cell r="E15">
            <v>24776</v>
          </cell>
          <cell r="F15">
            <v>0</v>
          </cell>
          <cell r="G15" t="str">
            <v>平</v>
          </cell>
          <cell r="H15">
            <v>0</v>
          </cell>
        </row>
        <row r="16">
          <cell r="A16" t="str">
            <v>04</v>
          </cell>
          <cell r="B16" t="str">
            <v>28</v>
          </cell>
          <cell r="C16" t="str">
            <v>A转帐-0010</v>
          </cell>
          <cell r="D16" t="str">
            <v>个人公积金-Personal housing</v>
          </cell>
          <cell r="E16">
            <v>0</v>
          </cell>
          <cell r="F16">
            <v>26215</v>
          </cell>
          <cell r="G16" t="str">
            <v>贷</v>
          </cell>
          <cell r="H16">
            <v>26215</v>
          </cell>
        </row>
        <row r="17">
          <cell r="A17" t="str">
            <v>04</v>
          </cell>
          <cell r="D17" t="str">
            <v>本月合计</v>
          </cell>
          <cell r="E17">
            <v>24776</v>
          </cell>
          <cell r="F17">
            <v>26215</v>
          </cell>
          <cell r="G17" t="str">
            <v>贷</v>
          </cell>
          <cell r="H17">
            <v>26215</v>
          </cell>
        </row>
        <row r="18">
          <cell r="A18" t="str">
            <v>04</v>
          </cell>
          <cell r="D18" t="str">
            <v>累    计</v>
          </cell>
          <cell r="E18">
            <v>98740</v>
          </cell>
          <cell r="F18">
            <v>99635</v>
          </cell>
          <cell r="G18" t="str">
            <v>贷</v>
          </cell>
          <cell r="H18">
            <v>26215</v>
          </cell>
        </row>
        <row r="19">
          <cell r="A19" t="str">
            <v>05</v>
          </cell>
          <cell r="B19" t="str">
            <v>17</v>
          </cell>
          <cell r="C19" t="str">
            <v>银付-0042</v>
          </cell>
          <cell r="D19" t="str">
            <v>缴纳公积金（个人）</v>
          </cell>
          <cell r="E19">
            <v>25244</v>
          </cell>
          <cell r="F19">
            <v>0</v>
          </cell>
          <cell r="G19" t="str">
            <v>贷</v>
          </cell>
          <cell r="H19">
            <v>971</v>
          </cell>
        </row>
        <row r="20">
          <cell r="A20" t="str">
            <v>05</v>
          </cell>
          <cell r="B20" t="str">
            <v>31</v>
          </cell>
          <cell r="C20" t="str">
            <v>A转帐-0059</v>
          </cell>
          <cell r="D20" t="str">
            <v>个人公积金-Personal housing</v>
          </cell>
          <cell r="E20">
            <v>0</v>
          </cell>
          <cell r="F20">
            <v>26239</v>
          </cell>
          <cell r="G20" t="str">
            <v>贷</v>
          </cell>
          <cell r="H20">
            <v>27210</v>
          </cell>
        </row>
        <row r="21">
          <cell r="A21" t="str">
            <v>05</v>
          </cell>
          <cell r="D21" t="str">
            <v>本月合计</v>
          </cell>
          <cell r="E21">
            <v>25244</v>
          </cell>
          <cell r="F21">
            <v>26239</v>
          </cell>
          <cell r="G21" t="str">
            <v>贷</v>
          </cell>
          <cell r="H21">
            <v>27210</v>
          </cell>
        </row>
        <row r="22">
          <cell r="A22" t="str">
            <v>05</v>
          </cell>
          <cell r="D22" t="str">
            <v>累    计</v>
          </cell>
          <cell r="E22">
            <v>123984</v>
          </cell>
          <cell r="F22">
            <v>125874</v>
          </cell>
          <cell r="G22" t="str">
            <v>贷</v>
          </cell>
          <cell r="H22">
            <v>27210</v>
          </cell>
        </row>
        <row r="23">
          <cell r="A23" t="str">
            <v>06</v>
          </cell>
          <cell r="B23" t="str">
            <v>17</v>
          </cell>
          <cell r="C23" t="str">
            <v>银付-0037</v>
          </cell>
          <cell r="D23" t="str">
            <v>缴纳公积金（个人）</v>
          </cell>
          <cell r="E23">
            <v>25918</v>
          </cell>
          <cell r="F23">
            <v>0</v>
          </cell>
          <cell r="G23" t="str">
            <v>贷</v>
          </cell>
          <cell r="H23">
            <v>1292</v>
          </cell>
        </row>
        <row r="24">
          <cell r="A24" t="str">
            <v>06</v>
          </cell>
          <cell r="B24" t="str">
            <v>17</v>
          </cell>
          <cell r="C24" t="str">
            <v>银付-0041</v>
          </cell>
          <cell r="D24" t="str">
            <v>补缴公积金（个人）</v>
          </cell>
          <cell r="E24">
            <v>971</v>
          </cell>
          <cell r="F24">
            <v>0</v>
          </cell>
          <cell r="G24" t="str">
            <v>贷</v>
          </cell>
          <cell r="H24">
            <v>321</v>
          </cell>
        </row>
        <row r="25">
          <cell r="A25" t="str">
            <v>06</v>
          </cell>
          <cell r="B25" t="str">
            <v>30</v>
          </cell>
          <cell r="C25" t="str">
            <v>A转帐-0087</v>
          </cell>
          <cell r="D25" t="str">
            <v>个人公积金-Personal housing</v>
          </cell>
          <cell r="E25">
            <v>0</v>
          </cell>
          <cell r="F25">
            <v>26601</v>
          </cell>
          <cell r="G25" t="str">
            <v>贷</v>
          </cell>
          <cell r="H25">
            <v>26922</v>
          </cell>
        </row>
        <row r="26">
          <cell r="A26" t="str">
            <v>06</v>
          </cell>
          <cell r="D26" t="str">
            <v>本月合计</v>
          </cell>
          <cell r="E26">
            <v>26889</v>
          </cell>
          <cell r="F26">
            <v>26601</v>
          </cell>
          <cell r="G26" t="str">
            <v>贷</v>
          </cell>
          <cell r="H26">
            <v>26922</v>
          </cell>
        </row>
        <row r="27">
          <cell r="A27" t="str">
            <v>06</v>
          </cell>
          <cell r="D27" t="str">
            <v>累    计</v>
          </cell>
          <cell r="E27">
            <v>150873</v>
          </cell>
          <cell r="F27">
            <v>152475</v>
          </cell>
          <cell r="G27" t="str">
            <v>贷</v>
          </cell>
          <cell r="H27">
            <v>26922</v>
          </cell>
        </row>
        <row r="28">
          <cell r="A28" t="str">
            <v>07</v>
          </cell>
          <cell r="B28" t="str">
            <v>12</v>
          </cell>
          <cell r="C28" t="str">
            <v>银付-0029</v>
          </cell>
          <cell r="D28" t="str">
            <v>缴纳员工公积金（个人）</v>
          </cell>
          <cell r="E28">
            <v>26601</v>
          </cell>
          <cell r="F28">
            <v>0</v>
          </cell>
          <cell r="G28" t="str">
            <v>贷</v>
          </cell>
          <cell r="H28">
            <v>321</v>
          </cell>
        </row>
        <row r="29">
          <cell r="A29" t="str">
            <v>07</v>
          </cell>
          <cell r="B29" t="str">
            <v>12</v>
          </cell>
          <cell r="C29" t="str">
            <v>银付-0029</v>
          </cell>
          <cell r="D29" t="str">
            <v>缴纳员工补缴公积金（个人）</v>
          </cell>
          <cell r="E29">
            <v>321</v>
          </cell>
          <cell r="F29">
            <v>0</v>
          </cell>
          <cell r="G29" t="str">
            <v>平</v>
          </cell>
          <cell r="H29">
            <v>0</v>
          </cell>
        </row>
        <row r="30">
          <cell r="A30" t="str">
            <v>07</v>
          </cell>
          <cell r="B30" t="str">
            <v>30</v>
          </cell>
          <cell r="C30" t="str">
            <v>A转帐-0102</v>
          </cell>
          <cell r="D30" t="str">
            <v>个人公积金-Personal housing</v>
          </cell>
          <cell r="E30">
            <v>0</v>
          </cell>
          <cell r="F30">
            <v>30612.34</v>
          </cell>
          <cell r="G30" t="str">
            <v>贷</v>
          </cell>
          <cell r="H30">
            <v>30612.34</v>
          </cell>
        </row>
        <row r="31">
          <cell r="A31" t="str">
            <v>07</v>
          </cell>
          <cell r="D31" t="str">
            <v>本月合计</v>
          </cell>
          <cell r="E31">
            <v>26922</v>
          </cell>
          <cell r="F31">
            <v>30612.34</v>
          </cell>
          <cell r="G31" t="str">
            <v>贷</v>
          </cell>
          <cell r="H31">
            <v>30612.34</v>
          </cell>
        </row>
        <row r="32">
          <cell r="A32" t="str">
            <v>07</v>
          </cell>
          <cell r="D32" t="str">
            <v>累    计</v>
          </cell>
          <cell r="E32">
            <v>177795</v>
          </cell>
          <cell r="F32">
            <v>183087.34</v>
          </cell>
          <cell r="G32" t="str">
            <v>贷</v>
          </cell>
          <cell r="H32">
            <v>30612.34</v>
          </cell>
        </row>
        <row r="33">
          <cell r="A33" t="str">
            <v>08</v>
          </cell>
          <cell r="B33" t="str">
            <v>24</v>
          </cell>
          <cell r="C33" t="str">
            <v>银付-0075</v>
          </cell>
          <cell r="D33" t="str">
            <v>缴纳员工公积金（个人）</v>
          </cell>
          <cell r="E33">
            <v>30612</v>
          </cell>
          <cell r="F33">
            <v>0</v>
          </cell>
          <cell r="G33" t="str">
            <v>贷</v>
          </cell>
          <cell r="H33">
            <v>0.34</v>
          </cell>
        </row>
        <row r="34">
          <cell r="A34" t="str">
            <v>08</v>
          </cell>
          <cell r="B34" t="str">
            <v>31</v>
          </cell>
          <cell r="C34" t="str">
            <v>A转帐-0128</v>
          </cell>
          <cell r="D34" t="str">
            <v>个人公积金-Personal housing</v>
          </cell>
          <cell r="E34">
            <v>0</v>
          </cell>
          <cell r="F34">
            <v>29932.66</v>
          </cell>
          <cell r="G34" t="str">
            <v>贷</v>
          </cell>
          <cell r="H34">
            <v>29933</v>
          </cell>
        </row>
        <row r="35">
          <cell r="A35" t="str">
            <v>08</v>
          </cell>
          <cell r="D35" t="str">
            <v>本月合计</v>
          </cell>
          <cell r="E35">
            <v>30612</v>
          </cell>
          <cell r="F35">
            <v>29932.66</v>
          </cell>
          <cell r="G35" t="str">
            <v>贷</v>
          </cell>
          <cell r="H35">
            <v>29933</v>
          </cell>
        </row>
        <row r="36">
          <cell r="A36" t="str">
            <v>08</v>
          </cell>
          <cell r="D36" t="str">
            <v>累    计</v>
          </cell>
          <cell r="E36">
            <v>208407</v>
          </cell>
          <cell r="F36">
            <v>213020</v>
          </cell>
          <cell r="G36" t="str">
            <v>贷</v>
          </cell>
          <cell r="H36">
            <v>29933</v>
          </cell>
        </row>
        <row r="37">
          <cell r="A37" t="str">
            <v>09</v>
          </cell>
          <cell r="B37" t="str">
            <v>15</v>
          </cell>
          <cell r="C37" t="str">
            <v>银付-0064</v>
          </cell>
          <cell r="D37" t="str">
            <v>缴纳员工公积金（个人）</v>
          </cell>
          <cell r="E37">
            <v>29933</v>
          </cell>
          <cell r="F37">
            <v>0</v>
          </cell>
          <cell r="G37" t="str">
            <v>平</v>
          </cell>
          <cell r="H37">
            <v>0</v>
          </cell>
        </row>
        <row r="38">
          <cell r="A38" t="str">
            <v>09</v>
          </cell>
          <cell r="B38" t="str">
            <v>30</v>
          </cell>
          <cell r="C38" t="str">
            <v>A转帐-0202</v>
          </cell>
          <cell r="D38" t="str">
            <v>个人公积金-Personal housing</v>
          </cell>
          <cell r="E38">
            <v>0</v>
          </cell>
          <cell r="F38">
            <v>30020.799999999999</v>
          </cell>
          <cell r="G38" t="str">
            <v>贷</v>
          </cell>
          <cell r="H38">
            <v>30020.799999999999</v>
          </cell>
        </row>
        <row r="39">
          <cell r="A39" t="str">
            <v>09</v>
          </cell>
          <cell r="D39" t="str">
            <v>本月合计</v>
          </cell>
          <cell r="E39">
            <v>29933</v>
          </cell>
          <cell r="F39">
            <v>30020.799999999999</v>
          </cell>
          <cell r="G39" t="str">
            <v>贷</v>
          </cell>
          <cell r="H39">
            <v>30020.799999999999</v>
          </cell>
        </row>
        <row r="40">
          <cell r="A40" t="str">
            <v>09</v>
          </cell>
          <cell r="D40" t="str">
            <v>累    计</v>
          </cell>
          <cell r="E40">
            <v>238340</v>
          </cell>
          <cell r="F40">
            <v>243040.8</v>
          </cell>
          <cell r="G40" t="str">
            <v>贷</v>
          </cell>
          <cell r="H40">
            <v>30020.799999999999</v>
          </cell>
        </row>
        <row r="41">
          <cell r="A41" t="str">
            <v>10</v>
          </cell>
          <cell r="B41" t="str">
            <v>15</v>
          </cell>
          <cell r="C41" t="str">
            <v>银付-0044</v>
          </cell>
          <cell r="D41" t="str">
            <v>缴纳员工公积金（个人）</v>
          </cell>
          <cell r="E41">
            <v>29668</v>
          </cell>
          <cell r="F41">
            <v>0</v>
          </cell>
          <cell r="G41" t="str">
            <v>贷</v>
          </cell>
          <cell r="H41">
            <v>352.8</v>
          </cell>
        </row>
        <row r="42">
          <cell r="A42" t="str">
            <v>10</v>
          </cell>
          <cell r="B42" t="str">
            <v>31</v>
          </cell>
          <cell r="C42" t="str">
            <v>A转帐-0294</v>
          </cell>
          <cell r="D42" t="str">
            <v>个人公积金-Personal housing</v>
          </cell>
          <cell r="E42">
            <v>0</v>
          </cell>
          <cell r="F42">
            <v>30749</v>
          </cell>
          <cell r="G42" t="str">
            <v>贷</v>
          </cell>
          <cell r="H42">
            <v>31101.8</v>
          </cell>
        </row>
        <row r="43">
          <cell r="A43" t="str">
            <v>10</v>
          </cell>
          <cell r="D43" t="str">
            <v>本月合计</v>
          </cell>
          <cell r="E43">
            <v>29668</v>
          </cell>
          <cell r="F43">
            <v>30749</v>
          </cell>
          <cell r="G43" t="str">
            <v>贷</v>
          </cell>
          <cell r="H43">
            <v>31101.8</v>
          </cell>
        </row>
        <row r="44">
          <cell r="A44" t="str">
            <v>10</v>
          </cell>
          <cell r="D44" t="str">
            <v>累    计</v>
          </cell>
          <cell r="E44">
            <v>268008</v>
          </cell>
          <cell r="F44">
            <v>273789.8</v>
          </cell>
          <cell r="G44" t="str">
            <v>贷</v>
          </cell>
          <cell r="H44">
            <v>31101.8</v>
          </cell>
        </row>
        <row r="45">
          <cell r="A45" t="str">
            <v>11</v>
          </cell>
          <cell r="B45" t="str">
            <v>12</v>
          </cell>
          <cell r="C45" t="str">
            <v>银付-0055</v>
          </cell>
          <cell r="D45" t="str">
            <v>缴纳员工公积金（个人）</v>
          </cell>
          <cell r="E45">
            <v>29251</v>
          </cell>
          <cell r="F45">
            <v>0</v>
          </cell>
          <cell r="G45" t="str">
            <v>贷</v>
          </cell>
          <cell r="H45">
            <v>1850.8</v>
          </cell>
        </row>
        <row r="46">
          <cell r="A46" t="str">
            <v>11</v>
          </cell>
          <cell r="B46" t="str">
            <v>12</v>
          </cell>
          <cell r="C46" t="str">
            <v>银付-0056</v>
          </cell>
          <cell r="D46" t="str">
            <v>补缴员工公积金（个人）</v>
          </cell>
          <cell r="E46">
            <v>350</v>
          </cell>
          <cell r="F46">
            <v>0</v>
          </cell>
          <cell r="G46" t="str">
            <v>贷</v>
          </cell>
          <cell r="H46">
            <v>1500.8</v>
          </cell>
        </row>
        <row r="47">
          <cell r="A47" t="str">
            <v>11</v>
          </cell>
          <cell r="B47" t="str">
            <v>30</v>
          </cell>
          <cell r="C47" t="str">
            <v>A转帐-0269</v>
          </cell>
          <cell r="D47" t="str">
            <v>个人公积金-Personal housing</v>
          </cell>
          <cell r="E47">
            <v>0</v>
          </cell>
          <cell r="F47">
            <v>32060</v>
          </cell>
          <cell r="G47" t="str">
            <v>贷</v>
          </cell>
          <cell r="H47">
            <v>33560.800000000003</v>
          </cell>
        </row>
        <row r="48">
          <cell r="A48" t="str">
            <v>11</v>
          </cell>
          <cell r="D48" t="str">
            <v>本月合计</v>
          </cell>
          <cell r="E48">
            <v>29601</v>
          </cell>
          <cell r="F48">
            <v>32060</v>
          </cell>
          <cell r="G48" t="str">
            <v>贷</v>
          </cell>
          <cell r="H48">
            <v>33560.800000000003</v>
          </cell>
        </row>
        <row r="49">
          <cell r="A49" t="str">
            <v>11</v>
          </cell>
          <cell r="D49" t="str">
            <v>累    计</v>
          </cell>
          <cell r="E49">
            <v>297609</v>
          </cell>
          <cell r="F49">
            <v>305849.8</v>
          </cell>
          <cell r="G49" t="str">
            <v>贷</v>
          </cell>
          <cell r="H49">
            <v>33560.800000000003</v>
          </cell>
        </row>
        <row r="50">
          <cell r="A50" t="str">
            <v>12</v>
          </cell>
          <cell r="B50" t="str">
            <v>14</v>
          </cell>
          <cell r="C50" t="str">
            <v>银付-0019</v>
          </cell>
          <cell r="D50" t="str">
            <v>*缴纳员工公积金（个人）</v>
          </cell>
          <cell r="E50">
            <v>30464</v>
          </cell>
          <cell r="F50">
            <v>0</v>
          </cell>
          <cell r="G50" t="str">
            <v>贷</v>
          </cell>
          <cell r="H50">
            <v>3096.8</v>
          </cell>
        </row>
        <row r="51">
          <cell r="A51" t="str">
            <v>12</v>
          </cell>
          <cell r="B51" t="str">
            <v>16</v>
          </cell>
          <cell r="C51" t="str">
            <v>银付-0029</v>
          </cell>
          <cell r="D51" t="str">
            <v>*缴纳员工公积金（个人）</v>
          </cell>
          <cell r="E51">
            <v>1498</v>
          </cell>
          <cell r="F51">
            <v>0</v>
          </cell>
          <cell r="G51" t="str">
            <v>贷</v>
          </cell>
          <cell r="H51">
            <v>1598.8</v>
          </cell>
        </row>
        <row r="52">
          <cell r="A52" t="str">
            <v>12</v>
          </cell>
          <cell r="B52" t="str">
            <v>31</v>
          </cell>
          <cell r="C52" t="str">
            <v>A转帐-0156</v>
          </cell>
          <cell r="D52" t="str">
            <v>*个人公积金-Personal housing</v>
          </cell>
          <cell r="E52">
            <v>0</v>
          </cell>
          <cell r="F52">
            <v>30842</v>
          </cell>
          <cell r="G52" t="str">
            <v>贷</v>
          </cell>
          <cell r="H52">
            <v>32440.799999999999</v>
          </cell>
        </row>
        <row r="53">
          <cell r="A53" t="str">
            <v>12</v>
          </cell>
          <cell r="B53" t="str">
            <v>31</v>
          </cell>
          <cell r="C53" t="str">
            <v>A转帐-0166</v>
          </cell>
          <cell r="D53" t="str">
            <v>*调整Lisa代付个人部分社保及公积金</v>
          </cell>
          <cell r="E53">
            <v>616</v>
          </cell>
          <cell r="F53">
            <v>0</v>
          </cell>
          <cell r="G53" t="str">
            <v>贷</v>
          </cell>
          <cell r="H53">
            <v>31824.799999999999</v>
          </cell>
        </row>
        <row r="54">
          <cell r="A54" t="str">
            <v>12</v>
          </cell>
          <cell r="D54" t="str">
            <v>当前合计</v>
          </cell>
          <cell r="E54">
            <v>32578</v>
          </cell>
          <cell r="F54">
            <v>30842</v>
          </cell>
          <cell r="G54" t="str">
            <v>贷</v>
          </cell>
          <cell r="H54">
            <v>31824.799999999999</v>
          </cell>
        </row>
      </sheetData>
      <sheetData sheetId="2">
        <row r="1">
          <cell r="A1" t="str">
            <v>月</v>
          </cell>
        </row>
      </sheetData>
      <sheetData sheetId="3">
        <row r="1">
          <cell r="A1" t="str">
            <v>月</v>
          </cell>
        </row>
      </sheetData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B"/>
      <sheetName val="Witholding tax"/>
      <sheetName val="Mgt fee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 tb"/>
      <sheetName val="GZ tb"/>
      <sheetName val="FX tb"/>
    </sheetNames>
    <sheetDataSet>
      <sheetData sheetId="0" refreshError="1">
        <row r="1">
          <cell r="A1" t="str">
            <v>会计年度</v>
          </cell>
          <cell r="B1" t="str">
            <v>会计期间</v>
          </cell>
          <cell r="C1" t="str">
            <v>科目编码</v>
          </cell>
          <cell r="D1" t="str">
            <v>科目名称</v>
          </cell>
          <cell r="E1" t="str">
            <v>外币名称</v>
          </cell>
          <cell r="F1" t="str">
            <v>期初借方</v>
          </cell>
          <cell r="G1" t="str">
            <v>期初贷方</v>
          </cell>
          <cell r="H1" t="str">
            <v>本期发生借方</v>
          </cell>
          <cell r="I1" t="str">
            <v>本期发生贷方</v>
          </cell>
          <cell r="J1" t="str">
            <v>期末借方</v>
          </cell>
          <cell r="K1" t="str">
            <v>期末贷方</v>
          </cell>
        </row>
        <row r="2">
          <cell r="A2" t="str">
            <v>2010</v>
          </cell>
          <cell r="B2" t="str">
            <v>月份：2010.01-2010.12</v>
          </cell>
          <cell r="C2" t="str">
            <v>1001</v>
          </cell>
          <cell r="D2" t="str">
            <v>现金</v>
          </cell>
          <cell r="F2">
            <v>4066.59</v>
          </cell>
          <cell r="G2">
            <v>0</v>
          </cell>
          <cell r="H2">
            <v>3515658.05</v>
          </cell>
          <cell r="I2">
            <v>3483915.95</v>
          </cell>
          <cell r="J2">
            <v>35808.69</v>
          </cell>
          <cell r="K2">
            <v>0</v>
          </cell>
        </row>
        <row r="3">
          <cell r="A3" t="str">
            <v>2010</v>
          </cell>
          <cell r="B3" t="str">
            <v>月份：2010.01-2010.12</v>
          </cell>
          <cell r="C3" t="str">
            <v>1002</v>
          </cell>
          <cell r="D3" t="str">
            <v>银行存款</v>
          </cell>
          <cell r="F3">
            <v>8480609.4900000002</v>
          </cell>
          <cell r="G3">
            <v>0</v>
          </cell>
          <cell r="H3">
            <v>150671675.63</v>
          </cell>
          <cell r="I3">
            <v>147980889.34</v>
          </cell>
          <cell r="J3">
            <v>11171395.779999999</v>
          </cell>
          <cell r="K3">
            <v>0</v>
          </cell>
        </row>
        <row r="4">
          <cell r="A4" t="str">
            <v>2010</v>
          </cell>
          <cell r="B4" t="str">
            <v>月份：2010.01-2010.12</v>
          </cell>
          <cell r="C4" t="str">
            <v>1015</v>
          </cell>
          <cell r="D4" t="str">
            <v>其他货币资金</v>
          </cell>
          <cell r="F4">
            <v>0</v>
          </cell>
          <cell r="G4">
            <v>0</v>
          </cell>
          <cell r="H4">
            <v>1000000</v>
          </cell>
          <cell r="I4">
            <v>1000000</v>
          </cell>
          <cell r="J4">
            <v>0</v>
          </cell>
          <cell r="K4">
            <v>0</v>
          </cell>
        </row>
        <row r="5">
          <cell r="A5" t="str">
            <v>2010</v>
          </cell>
          <cell r="B5" t="str">
            <v>月份：2010.01-2010.12</v>
          </cell>
          <cell r="C5" t="str">
            <v>1121</v>
          </cell>
          <cell r="D5" t="str">
            <v>应收票据</v>
          </cell>
          <cell r="F5">
            <v>0</v>
          </cell>
          <cell r="G5">
            <v>0</v>
          </cell>
          <cell r="H5">
            <v>658100</v>
          </cell>
          <cell r="I5">
            <v>0</v>
          </cell>
          <cell r="J5">
            <v>658100</v>
          </cell>
          <cell r="K5">
            <v>0</v>
          </cell>
        </row>
        <row r="6">
          <cell r="A6" t="str">
            <v>2010</v>
          </cell>
          <cell r="B6" t="str">
            <v>月份：2010.01-2010.12</v>
          </cell>
          <cell r="C6" t="str">
            <v>1122</v>
          </cell>
          <cell r="D6" t="str">
            <v>应收账款</v>
          </cell>
          <cell r="F6">
            <v>8564991.1600000001</v>
          </cell>
          <cell r="G6">
            <v>0</v>
          </cell>
          <cell r="H6">
            <v>123557822.3</v>
          </cell>
          <cell r="I6">
            <v>107324022.13</v>
          </cell>
          <cell r="J6">
            <v>24798791.329999998</v>
          </cell>
          <cell r="K6">
            <v>0</v>
          </cell>
        </row>
        <row r="7">
          <cell r="A7" t="str">
            <v>2010</v>
          </cell>
          <cell r="B7" t="str">
            <v>月份：2010.01-2010.12</v>
          </cell>
          <cell r="C7" t="str">
            <v>1124</v>
          </cell>
          <cell r="D7" t="str">
            <v>应收关联公司帐款</v>
          </cell>
          <cell r="F7">
            <v>0</v>
          </cell>
          <cell r="G7">
            <v>0</v>
          </cell>
          <cell r="H7">
            <v>5707738.9299999997</v>
          </cell>
          <cell r="I7">
            <v>5707738.9299999997</v>
          </cell>
          <cell r="J7">
            <v>0</v>
          </cell>
          <cell r="K7">
            <v>0</v>
          </cell>
        </row>
        <row r="8">
          <cell r="A8" t="str">
            <v>2010</v>
          </cell>
          <cell r="B8" t="str">
            <v>月份：2010.01-2010.12</v>
          </cell>
          <cell r="C8" t="str">
            <v>1231</v>
          </cell>
          <cell r="D8" t="str">
            <v>其他应收款</v>
          </cell>
          <cell r="F8">
            <v>4067569.5</v>
          </cell>
          <cell r="G8">
            <v>0</v>
          </cell>
          <cell r="H8">
            <v>18976002.489999998</v>
          </cell>
          <cell r="I8">
            <v>16107535.119999999</v>
          </cell>
          <cell r="J8">
            <v>6936036.8700000001</v>
          </cell>
          <cell r="K8">
            <v>0</v>
          </cell>
        </row>
        <row r="9">
          <cell r="A9" t="str">
            <v>2010</v>
          </cell>
          <cell r="B9" t="str">
            <v>月份：2010.01-2010.12</v>
          </cell>
          <cell r="C9" t="str">
            <v>1403</v>
          </cell>
          <cell r="D9" t="str">
            <v>原材料</v>
          </cell>
          <cell r="E9" t="str">
            <v>美元</v>
          </cell>
          <cell r="F9">
            <v>19121</v>
          </cell>
          <cell r="G9">
            <v>0</v>
          </cell>
          <cell r="H9">
            <v>61727</v>
          </cell>
          <cell r="I9">
            <v>28857</v>
          </cell>
          <cell r="J9">
            <v>51991</v>
          </cell>
          <cell r="K9">
            <v>0</v>
          </cell>
        </row>
        <row r="10">
          <cell r="A10" t="str">
            <v>2010</v>
          </cell>
          <cell r="B10" t="str">
            <v>月份：2010.01-2010.12</v>
          </cell>
          <cell r="C10" t="str">
            <v>1405</v>
          </cell>
          <cell r="D10" t="str">
            <v>自制半成品</v>
          </cell>
          <cell r="F10">
            <v>5170391.7699999996</v>
          </cell>
          <cell r="G10">
            <v>0</v>
          </cell>
          <cell r="H10">
            <v>59698973.850000001</v>
          </cell>
          <cell r="I10">
            <v>61487458.420000002</v>
          </cell>
          <cell r="J10">
            <v>3381907.2</v>
          </cell>
          <cell r="K10">
            <v>0</v>
          </cell>
        </row>
        <row r="11">
          <cell r="A11" t="str">
            <v>2010</v>
          </cell>
          <cell r="B11" t="str">
            <v>月份：2010.01-2010.12</v>
          </cell>
          <cell r="C11" t="str">
            <v>1501</v>
          </cell>
          <cell r="D11" t="str">
            <v>待摊费用</v>
          </cell>
          <cell r="F11">
            <v>388869.61</v>
          </cell>
          <cell r="G11">
            <v>0</v>
          </cell>
          <cell r="H11">
            <v>1389466.7</v>
          </cell>
          <cell r="I11">
            <v>1328415.72</v>
          </cell>
          <cell r="J11">
            <v>449920.59</v>
          </cell>
          <cell r="K11">
            <v>0</v>
          </cell>
        </row>
        <row r="12">
          <cell r="A12" t="str">
            <v>2010</v>
          </cell>
          <cell r="B12" t="str">
            <v>月份：2010.01-2010.12</v>
          </cell>
          <cell r="C12" t="str">
            <v>1524</v>
          </cell>
          <cell r="D12" t="str">
            <v>长期股权投资</v>
          </cell>
          <cell r="F12">
            <v>0</v>
          </cell>
          <cell r="G12">
            <v>0</v>
          </cell>
          <cell r="H12">
            <v>1000000</v>
          </cell>
          <cell r="I12">
            <v>0</v>
          </cell>
          <cell r="J12">
            <v>1000000</v>
          </cell>
          <cell r="K12">
            <v>0</v>
          </cell>
        </row>
        <row r="13">
          <cell r="A13" t="str">
            <v>2010</v>
          </cell>
          <cell r="B13" t="str">
            <v>月份：2010.01-2010.12</v>
          </cell>
          <cell r="C13" t="str">
            <v>1601</v>
          </cell>
          <cell r="D13" t="str">
            <v>固定资产</v>
          </cell>
          <cell r="F13">
            <v>8573105.5500000007</v>
          </cell>
          <cell r="G13">
            <v>0</v>
          </cell>
          <cell r="H13">
            <v>512600.42</v>
          </cell>
          <cell r="I13">
            <v>0</v>
          </cell>
          <cell r="J13">
            <v>9085705.9700000007</v>
          </cell>
          <cell r="K13">
            <v>0</v>
          </cell>
        </row>
        <row r="14">
          <cell r="A14" t="str">
            <v>2010</v>
          </cell>
          <cell r="B14" t="str">
            <v>月份：2010.01-2010.12</v>
          </cell>
          <cell r="C14" t="str">
            <v>1602</v>
          </cell>
          <cell r="D14" t="str">
            <v>累计折旧</v>
          </cell>
          <cell r="F14">
            <v>0</v>
          </cell>
          <cell r="G14">
            <v>4314430.25</v>
          </cell>
          <cell r="H14">
            <v>0</v>
          </cell>
          <cell r="I14">
            <v>1574086.34</v>
          </cell>
          <cell r="J14">
            <v>0</v>
          </cell>
          <cell r="K14">
            <v>5888516.5899999999</v>
          </cell>
        </row>
        <row r="15">
          <cell r="A15" t="str">
            <v>2010</v>
          </cell>
          <cell r="B15" t="str">
            <v>月份：2010.01-2010.12</v>
          </cell>
          <cell r="C15" t="str">
            <v>1701</v>
          </cell>
          <cell r="D15" t="str">
            <v>无形资产-原值</v>
          </cell>
          <cell r="F15">
            <v>809538</v>
          </cell>
          <cell r="G15">
            <v>0</v>
          </cell>
          <cell r="H15">
            <v>48080</v>
          </cell>
          <cell r="I15">
            <v>0</v>
          </cell>
          <cell r="J15">
            <v>857618</v>
          </cell>
          <cell r="K15">
            <v>0</v>
          </cell>
        </row>
        <row r="16">
          <cell r="A16" t="str">
            <v>2010</v>
          </cell>
          <cell r="B16" t="str">
            <v>月份：2010.01-2010.12</v>
          </cell>
          <cell r="C16" t="str">
            <v>1702</v>
          </cell>
          <cell r="D16" t="str">
            <v>无形资产-累计摊销</v>
          </cell>
          <cell r="F16">
            <v>0</v>
          </cell>
          <cell r="G16">
            <v>477865.28</v>
          </cell>
          <cell r="H16">
            <v>0</v>
          </cell>
          <cell r="I16">
            <v>225648.94</v>
          </cell>
          <cell r="J16">
            <v>0</v>
          </cell>
          <cell r="K16">
            <v>703514.22</v>
          </cell>
        </row>
        <row r="17">
          <cell r="A17" t="str">
            <v>2010</v>
          </cell>
          <cell r="B17" t="str">
            <v>月份：2010.01-2010.12</v>
          </cell>
          <cell r="C17" t="str">
            <v>1801</v>
          </cell>
          <cell r="D17" t="str">
            <v>长期待摊费用-原值</v>
          </cell>
          <cell r="F17">
            <v>841446.56</v>
          </cell>
          <cell r="G17">
            <v>0</v>
          </cell>
          <cell r="H17">
            <v>124165.75999999999</v>
          </cell>
          <cell r="I17">
            <v>71600</v>
          </cell>
          <cell r="J17">
            <v>894012.32</v>
          </cell>
          <cell r="K17">
            <v>0</v>
          </cell>
        </row>
        <row r="18">
          <cell r="A18" t="str">
            <v>2010</v>
          </cell>
          <cell r="B18" t="str">
            <v>月份：2010.01-2010.12</v>
          </cell>
          <cell r="C18" t="str">
            <v>1802</v>
          </cell>
          <cell r="D18" t="str">
            <v>长期待摊费用-累计摊销</v>
          </cell>
          <cell r="F18">
            <v>0</v>
          </cell>
          <cell r="G18">
            <v>501861.03</v>
          </cell>
          <cell r="H18">
            <v>53432.79</v>
          </cell>
          <cell r="I18">
            <v>221865.09</v>
          </cell>
          <cell r="J18">
            <v>0</v>
          </cell>
          <cell r="K18">
            <v>670293.32999999996</v>
          </cell>
        </row>
        <row r="19">
          <cell r="A19" t="str">
            <v>2010</v>
          </cell>
          <cell r="B19" t="str">
            <v>月份：2010.01-2010.12</v>
          </cell>
          <cell r="C19" t="str">
            <v>资产小计</v>
          </cell>
          <cell r="F19">
            <v>36919709.229999997</v>
          </cell>
          <cell r="G19">
            <v>5294156.5599999996</v>
          </cell>
          <cell r="H19">
            <v>366975443.92000002</v>
          </cell>
          <cell r="I19">
            <v>346542032.98000002</v>
          </cell>
          <cell r="J19">
            <v>59321287.75</v>
          </cell>
          <cell r="K19">
            <v>7262324.1399999997</v>
          </cell>
        </row>
        <row r="20">
          <cell r="A20" t="str">
            <v>2010</v>
          </cell>
          <cell r="B20" t="str">
            <v>月份：2010.01-2010.12</v>
          </cell>
          <cell r="C20" t="str">
            <v>2202</v>
          </cell>
          <cell r="D20" t="str">
            <v>应付账款</v>
          </cell>
          <cell r="F20">
            <v>0</v>
          </cell>
          <cell r="G20">
            <v>21733952.949999999</v>
          </cell>
          <cell r="H20">
            <v>63681027.539999999</v>
          </cell>
          <cell r="I20">
            <v>74936078.400000006</v>
          </cell>
          <cell r="J20">
            <v>0</v>
          </cell>
          <cell r="K20">
            <v>32989003.809999999</v>
          </cell>
        </row>
        <row r="21">
          <cell r="A21" t="str">
            <v>2010</v>
          </cell>
          <cell r="B21" t="str">
            <v>月份：2010.01-2010.12</v>
          </cell>
          <cell r="C21" t="str">
            <v>2204</v>
          </cell>
          <cell r="D21" t="str">
            <v>应付关联公司帐款</v>
          </cell>
          <cell r="F21">
            <v>0</v>
          </cell>
          <cell r="G21">
            <v>1327034.73</v>
          </cell>
          <cell r="H21">
            <v>390914.41</v>
          </cell>
          <cell r="I21">
            <v>1947164.99</v>
          </cell>
          <cell r="J21">
            <v>0</v>
          </cell>
          <cell r="K21">
            <v>2883285.31</v>
          </cell>
        </row>
        <row r="22">
          <cell r="A22" t="str">
            <v>2010</v>
          </cell>
          <cell r="B22" t="str">
            <v>月份：2010.01-2010.12</v>
          </cell>
          <cell r="C22" t="str">
            <v>2205</v>
          </cell>
          <cell r="D22" t="str">
            <v>预收账款</v>
          </cell>
          <cell r="F22">
            <v>0</v>
          </cell>
          <cell r="G22">
            <v>0</v>
          </cell>
          <cell r="H22">
            <v>6420</v>
          </cell>
          <cell r="I22">
            <v>6420</v>
          </cell>
          <cell r="J22">
            <v>0</v>
          </cell>
          <cell r="K22">
            <v>0</v>
          </cell>
        </row>
        <row r="23">
          <cell r="A23" t="str">
            <v>2010</v>
          </cell>
          <cell r="B23" t="str">
            <v>月份：2010.01-2010.12</v>
          </cell>
          <cell r="C23" t="str">
            <v>2211</v>
          </cell>
          <cell r="D23" t="str">
            <v>应付职工薪酬</v>
          </cell>
          <cell r="F23">
            <v>0</v>
          </cell>
          <cell r="G23">
            <v>530436.1</v>
          </cell>
          <cell r="H23">
            <v>13997141.41</v>
          </cell>
          <cell r="I23">
            <v>14482745.76</v>
          </cell>
          <cell r="J23">
            <v>0</v>
          </cell>
          <cell r="K23">
            <v>1016040.45</v>
          </cell>
        </row>
        <row r="24">
          <cell r="A24" t="str">
            <v>2010</v>
          </cell>
          <cell r="B24" t="str">
            <v>月份：2010.01-2010.12</v>
          </cell>
          <cell r="C24" t="str">
            <v>2221</v>
          </cell>
          <cell r="D24" t="str">
            <v>应交税费</v>
          </cell>
          <cell r="F24">
            <v>0</v>
          </cell>
          <cell r="G24">
            <v>1159314.69</v>
          </cell>
          <cell r="H24">
            <v>7994156.5199999996</v>
          </cell>
          <cell r="I24">
            <v>8613462.6999999993</v>
          </cell>
          <cell r="J24">
            <v>0</v>
          </cell>
          <cell r="K24">
            <v>1778620.87</v>
          </cell>
        </row>
        <row r="25">
          <cell r="A25" t="str">
            <v>2010</v>
          </cell>
          <cell r="B25" t="str">
            <v>月份：2010.01-2010.12</v>
          </cell>
          <cell r="C25" t="str">
            <v>2241</v>
          </cell>
          <cell r="D25" t="str">
            <v>其他应付款</v>
          </cell>
          <cell r="F25">
            <v>0</v>
          </cell>
          <cell r="G25">
            <v>560518.79</v>
          </cell>
          <cell r="H25">
            <v>737024.53</v>
          </cell>
          <cell r="I25">
            <v>1613032.18</v>
          </cell>
          <cell r="J25">
            <v>0</v>
          </cell>
          <cell r="K25">
            <v>1436526.44</v>
          </cell>
        </row>
        <row r="26">
          <cell r="A26" t="str">
            <v>2010</v>
          </cell>
          <cell r="B26" t="str">
            <v>月份：2010.01-2010.12</v>
          </cell>
          <cell r="C26" t="str">
            <v>2401</v>
          </cell>
          <cell r="D26" t="str">
            <v>预提费用</v>
          </cell>
          <cell r="F26">
            <v>0</v>
          </cell>
          <cell r="G26">
            <v>57283.23</v>
          </cell>
          <cell r="H26">
            <v>8825973.9000000004</v>
          </cell>
          <cell r="I26">
            <v>8823690.6699999999</v>
          </cell>
          <cell r="J26">
            <v>0</v>
          </cell>
          <cell r="K26">
            <v>55000</v>
          </cell>
        </row>
        <row r="27">
          <cell r="A27" t="str">
            <v>2010</v>
          </cell>
          <cell r="B27" t="str">
            <v>月份：2010.01-2010.12</v>
          </cell>
          <cell r="C27" t="str">
            <v>负债小计</v>
          </cell>
          <cell r="F27">
            <v>0</v>
          </cell>
          <cell r="G27">
            <v>25368540.489999998</v>
          </cell>
          <cell r="H27">
            <v>95632658.310000002</v>
          </cell>
          <cell r="I27">
            <v>110422594.7</v>
          </cell>
          <cell r="J27">
            <v>0</v>
          </cell>
          <cell r="K27">
            <v>40158476.880000003</v>
          </cell>
        </row>
        <row r="28">
          <cell r="A28" t="str">
            <v>2010</v>
          </cell>
          <cell r="B28" t="str">
            <v>月份：2010.01-2010.12</v>
          </cell>
          <cell r="C28" t="str">
            <v>4001</v>
          </cell>
          <cell r="D28" t="str">
            <v>实收资本</v>
          </cell>
          <cell r="E28" t="str">
            <v>美元</v>
          </cell>
          <cell r="F28">
            <v>0</v>
          </cell>
          <cell r="G28">
            <v>4138167.24</v>
          </cell>
          <cell r="H28">
            <v>0</v>
          </cell>
          <cell r="I28">
            <v>0</v>
          </cell>
          <cell r="J28">
            <v>0</v>
          </cell>
          <cell r="K28">
            <v>4138167.24</v>
          </cell>
        </row>
        <row r="29">
          <cell r="A29" t="str">
            <v>2010</v>
          </cell>
          <cell r="B29" t="str">
            <v>月份：2010.01-2010.12</v>
          </cell>
          <cell r="C29" t="str">
            <v>4101</v>
          </cell>
          <cell r="D29" t="str">
            <v>盈余公积</v>
          </cell>
          <cell r="F29">
            <v>0</v>
          </cell>
          <cell r="G29">
            <v>588387.47</v>
          </cell>
          <cell r="H29">
            <v>0</v>
          </cell>
          <cell r="I29">
            <v>1118000</v>
          </cell>
          <cell r="J29">
            <v>0</v>
          </cell>
          <cell r="K29">
            <v>1706387.47</v>
          </cell>
        </row>
        <row r="30">
          <cell r="A30" t="str">
            <v>2010</v>
          </cell>
          <cell r="B30" t="str">
            <v>月份：2010.01-2010.12</v>
          </cell>
          <cell r="C30" t="str">
            <v>4104</v>
          </cell>
          <cell r="D30" t="str">
            <v>利润分配</v>
          </cell>
          <cell r="F30">
            <v>0</v>
          </cell>
          <cell r="G30">
            <v>1530457.47</v>
          </cell>
          <cell r="H30">
            <v>507000</v>
          </cell>
          <cell r="I30">
            <v>304022.40999999997</v>
          </cell>
          <cell r="J30">
            <v>0</v>
          </cell>
          <cell r="K30">
            <v>1327479.8799999999</v>
          </cell>
        </row>
        <row r="31">
          <cell r="A31" t="str">
            <v>2010</v>
          </cell>
          <cell r="B31" t="str">
            <v>月份：2010.01-2010.12</v>
          </cell>
          <cell r="C31" t="str">
            <v>权益小计</v>
          </cell>
          <cell r="F31">
            <v>0</v>
          </cell>
          <cell r="G31">
            <v>6257012.1799999997</v>
          </cell>
          <cell r="H31">
            <v>507000</v>
          </cell>
          <cell r="I31">
            <v>1422022.41</v>
          </cell>
          <cell r="J31">
            <v>0</v>
          </cell>
          <cell r="K31">
            <v>7172034.5899999999</v>
          </cell>
        </row>
        <row r="32">
          <cell r="A32" t="str">
            <v>2010</v>
          </cell>
          <cell r="B32" t="str">
            <v>月份：2010.01-2010.12</v>
          </cell>
          <cell r="D32" t="str">
            <v>美元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2010</v>
          </cell>
          <cell r="B33" t="str">
            <v>月份：2010.01-2010.12</v>
          </cell>
          <cell r="C33" t="str">
            <v>6001</v>
          </cell>
          <cell r="D33" t="str">
            <v>主营业务收入</v>
          </cell>
          <cell r="F33">
            <v>0</v>
          </cell>
          <cell r="G33">
            <v>0</v>
          </cell>
          <cell r="H33">
            <v>0</v>
          </cell>
          <cell r="I33">
            <v>136999068.19</v>
          </cell>
          <cell r="J33">
            <v>0</v>
          </cell>
          <cell r="K33">
            <v>136999068.19</v>
          </cell>
        </row>
        <row r="34">
          <cell r="A34" t="str">
            <v>2010</v>
          </cell>
          <cell r="B34" t="str">
            <v>月份：2010.01-2010.12</v>
          </cell>
          <cell r="C34" t="str">
            <v>6301</v>
          </cell>
          <cell r="D34" t="str">
            <v>营业外收入</v>
          </cell>
          <cell r="F34">
            <v>0</v>
          </cell>
          <cell r="G34">
            <v>0</v>
          </cell>
          <cell r="H34">
            <v>0</v>
          </cell>
          <cell r="I34">
            <v>19680.849999999999</v>
          </cell>
          <cell r="J34">
            <v>0</v>
          </cell>
          <cell r="K34">
            <v>19680.849999999999</v>
          </cell>
        </row>
        <row r="35">
          <cell r="A35" t="str">
            <v>2010</v>
          </cell>
          <cell r="B35" t="str">
            <v>月份：2010.01-2010.12</v>
          </cell>
          <cell r="C35" t="str">
            <v>6401</v>
          </cell>
          <cell r="D35" t="str">
            <v>主营业务变动成本</v>
          </cell>
          <cell r="F35">
            <v>0</v>
          </cell>
          <cell r="G35">
            <v>0</v>
          </cell>
          <cell r="H35">
            <v>99038267.049999997</v>
          </cell>
          <cell r="I35">
            <v>0</v>
          </cell>
          <cell r="J35">
            <v>99038267.049999997</v>
          </cell>
          <cell r="K35">
            <v>0</v>
          </cell>
        </row>
        <row r="36">
          <cell r="A36" t="str">
            <v>2010</v>
          </cell>
          <cell r="B36" t="str">
            <v>月份：2010.01-2010.12</v>
          </cell>
          <cell r="C36" t="str">
            <v>6404</v>
          </cell>
          <cell r="D36" t="str">
            <v>主营业务固定成本</v>
          </cell>
          <cell r="F36">
            <v>0</v>
          </cell>
          <cell r="G36">
            <v>0</v>
          </cell>
          <cell r="H36">
            <v>4345575.91</v>
          </cell>
          <cell r="I36">
            <v>0</v>
          </cell>
          <cell r="J36">
            <v>4345575.91</v>
          </cell>
          <cell r="K36">
            <v>0</v>
          </cell>
        </row>
        <row r="37">
          <cell r="A37" t="str">
            <v>2010</v>
          </cell>
          <cell r="B37" t="str">
            <v>月份：2010.01-2010.12</v>
          </cell>
          <cell r="C37" t="str">
            <v>6405</v>
          </cell>
          <cell r="D37" t="str">
            <v>营业税金及附加</v>
          </cell>
          <cell r="F37">
            <v>0</v>
          </cell>
          <cell r="G37">
            <v>0</v>
          </cell>
          <cell r="H37">
            <v>7024321.4299999997</v>
          </cell>
          <cell r="I37">
            <v>0</v>
          </cell>
          <cell r="J37">
            <v>7024321.4299999997</v>
          </cell>
          <cell r="K37">
            <v>0</v>
          </cell>
        </row>
        <row r="38">
          <cell r="A38" t="str">
            <v>2010</v>
          </cell>
          <cell r="B38" t="str">
            <v>月份：2010.01-2010.12</v>
          </cell>
          <cell r="C38" t="str">
            <v>6602</v>
          </cell>
          <cell r="D38" t="str">
            <v>管理费用</v>
          </cell>
          <cell r="F38">
            <v>0</v>
          </cell>
          <cell r="G38">
            <v>0</v>
          </cell>
          <cell r="H38">
            <v>21792793.41</v>
          </cell>
          <cell r="I38">
            <v>0</v>
          </cell>
          <cell r="J38">
            <v>21792793.41</v>
          </cell>
          <cell r="K38">
            <v>0</v>
          </cell>
        </row>
        <row r="39">
          <cell r="A39" t="str">
            <v>2010</v>
          </cell>
          <cell r="B39" t="str">
            <v>月份：2010.01-2010.12</v>
          </cell>
          <cell r="C39" t="str">
            <v>6603</v>
          </cell>
          <cell r="D39" t="str">
            <v>财务费用</v>
          </cell>
          <cell r="F39">
            <v>0</v>
          </cell>
          <cell r="G39">
            <v>0</v>
          </cell>
          <cell r="H39">
            <v>11358.1</v>
          </cell>
          <cell r="I39">
            <v>0</v>
          </cell>
          <cell r="J39">
            <v>11358.1</v>
          </cell>
          <cell r="K39">
            <v>0</v>
          </cell>
        </row>
        <row r="40">
          <cell r="A40" t="str">
            <v>2010</v>
          </cell>
          <cell r="B40" t="str">
            <v>月份：2010.01-2010.12</v>
          </cell>
          <cell r="C40" t="str">
            <v>6711</v>
          </cell>
          <cell r="D40" t="str">
            <v>营业外支出</v>
          </cell>
          <cell r="F40">
            <v>0</v>
          </cell>
          <cell r="G40">
            <v>0</v>
          </cell>
          <cell r="H40">
            <v>77981</v>
          </cell>
          <cell r="I40">
            <v>0</v>
          </cell>
          <cell r="J40">
            <v>77981</v>
          </cell>
          <cell r="K40">
            <v>0</v>
          </cell>
        </row>
        <row r="41">
          <cell r="A41" t="str">
            <v>2010</v>
          </cell>
          <cell r="B41" t="str">
            <v>月份：2010.01-2010.12</v>
          </cell>
          <cell r="C41" t="str">
            <v>损益小计</v>
          </cell>
          <cell r="F41">
            <v>0</v>
          </cell>
          <cell r="G41">
            <v>0</v>
          </cell>
          <cell r="H41">
            <v>132290296.90000001</v>
          </cell>
          <cell r="I41">
            <v>137018749.03999999</v>
          </cell>
          <cell r="J41">
            <v>132290296.90000001</v>
          </cell>
          <cell r="K41">
            <v>137018749.03999999</v>
          </cell>
        </row>
        <row r="42">
          <cell r="A42" t="str">
            <v>2010</v>
          </cell>
          <cell r="B42" t="str">
            <v>月份：2010.01-2010.12</v>
          </cell>
          <cell r="C42" t="str">
            <v>合计</v>
          </cell>
          <cell r="F42">
            <v>36919709.229999997</v>
          </cell>
          <cell r="G42">
            <v>36919709.229999997</v>
          </cell>
          <cell r="H42">
            <v>595405399.13</v>
          </cell>
          <cell r="I42">
            <v>595405399.13</v>
          </cell>
          <cell r="J42">
            <v>191611584.65000001</v>
          </cell>
          <cell r="K42">
            <v>191611584.65000001</v>
          </cell>
        </row>
        <row r="43">
          <cell r="A43" t="str">
            <v>2010</v>
          </cell>
          <cell r="B43" t="str">
            <v>月份：2010.01-2010.12</v>
          </cell>
          <cell r="D43" t="str">
            <v>美元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</sheetData>
      <sheetData sheetId="1" refreshError="1">
        <row r="1">
          <cell r="A1" t="str">
            <v>会计年度</v>
          </cell>
          <cell r="B1" t="str">
            <v>会计期间</v>
          </cell>
          <cell r="C1" t="str">
            <v>科目编码</v>
          </cell>
          <cell r="D1" t="str">
            <v>科目名称</v>
          </cell>
          <cell r="E1" t="str">
            <v>外币名称</v>
          </cell>
          <cell r="F1" t="str">
            <v>期初借方</v>
          </cell>
          <cell r="G1" t="str">
            <v>期初贷方</v>
          </cell>
          <cell r="H1" t="str">
            <v>本期发生借方</v>
          </cell>
          <cell r="I1" t="str">
            <v>本期发生贷方</v>
          </cell>
          <cell r="J1" t="str">
            <v>期末借方</v>
          </cell>
          <cell r="K1" t="str">
            <v>期末贷方</v>
          </cell>
        </row>
        <row r="2">
          <cell r="A2" t="str">
            <v>2010</v>
          </cell>
          <cell r="B2" t="str">
            <v>月份：2010.01-2010.12</v>
          </cell>
          <cell r="C2" t="str">
            <v>1002</v>
          </cell>
          <cell r="D2" t="str">
            <v>银行存款</v>
          </cell>
          <cell r="F2">
            <v>65293.09</v>
          </cell>
          <cell r="G2">
            <v>0</v>
          </cell>
          <cell r="H2">
            <v>1681336.36</v>
          </cell>
          <cell r="I2">
            <v>1278648.58</v>
          </cell>
          <cell r="J2">
            <v>467980.87</v>
          </cell>
          <cell r="K2">
            <v>0</v>
          </cell>
        </row>
        <row r="3">
          <cell r="A3" t="str">
            <v>2010</v>
          </cell>
          <cell r="B3" t="str">
            <v>月份：2010.01-2010.12</v>
          </cell>
          <cell r="C3" t="str">
            <v>1231</v>
          </cell>
          <cell r="D3" t="str">
            <v>其他应收款</v>
          </cell>
          <cell r="F3">
            <v>35928.92</v>
          </cell>
          <cell r="G3">
            <v>0</v>
          </cell>
          <cell r="H3">
            <v>74630.98</v>
          </cell>
          <cell r="I3">
            <v>75661.100000000006</v>
          </cell>
          <cell r="J3">
            <v>34898.800000000003</v>
          </cell>
          <cell r="K3">
            <v>0</v>
          </cell>
        </row>
        <row r="4">
          <cell r="A4" t="str">
            <v>2010</v>
          </cell>
          <cell r="B4" t="str">
            <v>月份：2010.01-2010.12</v>
          </cell>
          <cell r="C4" t="str">
            <v>1405</v>
          </cell>
          <cell r="D4" t="str">
            <v>自制半成品</v>
          </cell>
          <cell r="F4">
            <v>515</v>
          </cell>
          <cell r="G4">
            <v>0</v>
          </cell>
          <cell r="H4">
            <v>7177</v>
          </cell>
          <cell r="I4">
            <v>515</v>
          </cell>
          <cell r="J4">
            <v>7177</v>
          </cell>
          <cell r="K4">
            <v>0</v>
          </cell>
        </row>
        <row r="5">
          <cell r="A5" t="str">
            <v>2010</v>
          </cell>
          <cell r="B5" t="str">
            <v>月份：2010.01-2010.12</v>
          </cell>
          <cell r="C5" t="str">
            <v>1501</v>
          </cell>
          <cell r="D5" t="str">
            <v>待摊费用</v>
          </cell>
          <cell r="F5">
            <v>5500</v>
          </cell>
          <cell r="G5">
            <v>0</v>
          </cell>
          <cell r="H5">
            <v>16558</v>
          </cell>
          <cell r="I5">
            <v>20224.669999999998</v>
          </cell>
          <cell r="J5">
            <v>1833.33</v>
          </cell>
          <cell r="K5">
            <v>0</v>
          </cell>
        </row>
        <row r="6">
          <cell r="A6" t="str">
            <v>2010</v>
          </cell>
          <cell r="B6" t="str">
            <v>月份：2010.01-2010.12</v>
          </cell>
          <cell r="C6" t="str">
            <v>1601</v>
          </cell>
          <cell r="D6" t="str">
            <v>固定资产</v>
          </cell>
          <cell r="F6">
            <v>214825.64</v>
          </cell>
          <cell r="G6">
            <v>0</v>
          </cell>
          <cell r="H6">
            <v>10569</v>
          </cell>
          <cell r="I6">
            <v>0</v>
          </cell>
          <cell r="J6">
            <v>225394.64</v>
          </cell>
          <cell r="K6">
            <v>0</v>
          </cell>
        </row>
        <row r="7">
          <cell r="A7" t="str">
            <v>2010</v>
          </cell>
          <cell r="B7" t="str">
            <v>月份：2010.01-2010.12</v>
          </cell>
          <cell r="C7" t="str">
            <v>1602</v>
          </cell>
          <cell r="D7" t="str">
            <v>累计折旧</v>
          </cell>
          <cell r="F7">
            <v>0</v>
          </cell>
          <cell r="G7">
            <v>71261.5</v>
          </cell>
          <cell r="H7">
            <v>0</v>
          </cell>
          <cell r="I7">
            <v>60798.75</v>
          </cell>
          <cell r="J7">
            <v>0</v>
          </cell>
          <cell r="K7">
            <v>132060.25</v>
          </cell>
        </row>
        <row r="8">
          <cell r="A8" t="str">
            <v>2010</v>
          </cell>
          <cell r="B8" t="str">
            <v>月份：2010.01-2010.12</v>
          </cell>
          <cell r="C8" t="str">
            <v>1701</v>
          </cell>
          <cell r="D8" t="str">
            <v>无形资产-原值</v>
          </cell>
          <cell r="F8">
            <v>73000</v>
          </cell>
          <cell r="G8">
            <v>0</v>
          </cell>
          <cell r="H8">
            <v>0</v>
          </cell>
          <cell r="I8">
            <v>0</v>
          </cell>
          <cell r="J8">
            <v>73000</v>
          </cell>
          <cell r="K8">
            <v>0</v>
          </cell>
        </row>
        <row r="9">
          <cell r="A9" t="str">
            <v>2010</v>
          </cell>
          <cell r="B9" t="str">
            <v>月份：2010.01-2010.12</v>
          </cell>
          <cell r="C9" t="str">
            <v>1702</v>
          </cell>
          <cell r="D9" t="str">
            <v>无形资产-累计摊销</v>
          </cell>
          <cell r="F9">
            <v>0</v>
          </cell>
          <cell r="G9">
            <v>42583.38</v>
          </cell>
          <cell r="H9">
            <v>0</v>
          </cell>
          <cell r="I9">
            <v>24333.360000000001</v>
          </cell>
          <cell r="J9">
            <v>0</v>
          </cell>
          <cell r="K9">
            <v>66916.740000000005</v>
          </cell>
        </row>
        <row r="10">
          <cell r="A10" t="str">
            <v>2010</v>
          </cell>
          <cell r="B10" t="str">
            <v>月份：2010.01-2010.12</v>
          </cell>
          <cell r="C10" t="str">
            <v>1801</v>
          </cell>
          <cell r="D10" t="str">
            <v>长期待摊费用-原值</v>
          </cell>
          <cell r="F10">
            <v>153805</v>
          </cell>
          <cell r="G10">
            <v>0</v>
          </cell>
          <cell r="H10">
            <v>2200</v>
          </cell>
          <cell r="I10">
            <v>0</v>
          </cell>
          <cell r="J10">
            <v>156005</v>
          </cell>
          <cell r="K10">
            <v>0</v>
          </cell>
        </row>
        <row r="11">
          <cell r="A11" t="str">
            <v>2010</v>
          </cell>
          <cell r="B11" t="str">
            <v>月份：2010.01-2010.12</v>
          </cell>
          <cell r="C11" t="str">
            <v>1802</v>
          </cell>
          <cell r="D11" t="str">
            <v>长期待摊费用-累计摊销</v>
          </cell>
          <cell r="F11">
            <v>0</v>
          </cell>
          <cell r="G11">
            <v>11770.42</v>
          </cell>
          <cell r="H11">
            <v>0</v>
          </cell>
          <cell r="I11">
            <v>51757.2</v>
          </cell>
          <cell r="J11">
            <v>0</v>
          </cell>
          <cell r="K11">
            <v>63527.62</v>
          </cell>
        </row>
        <row r="12">
          <cell r="A12" t="str">
            <v>2010</v>
          </cell>
          <cell r="B12" t="str">
            <v>月份：2010.01-2010.12</v>
          </cell>
          <cell r="C12" t="str">
            <v>资产小计</v>
          </cell>
          <cell r="F12">
            <v>548867.65</v>
          </cell>
          <cell r="G12">
            <v>125615.3</v>
          </cell>
          <cell r="H12">
            <v>1792471.34</v>
          </cell>
          <cell r="I12">
            <v>1511938.66</v>
          </cell>
          <cell r="J12">
            <v>966289.64</v>
          </cell>
          <cell r="K12">
            <v>262504.61</v>
          </cell>
        </row>
        <row r="13">
          <cell r="A13" t="str">
            <v>2010</v>
          </cell>
          <cell r="B13" t="str">
            <v>月份：2010.01-2010.12</v>
          </cell>
          <cell r="C13" t="str">
            <v>2202</v>
          </cell>
          <cell r="D13" t="str">
            <v>应付账款</v>
          </cell>
          <cell r="F13">
            <v>0</v>
          </cell>
          <cell r="G13">
            <v>0</v>
          </cell>
          <cell r="H13">
            <v>0</v>
          </cell>
          <cell r="I13">
            <v>67324</v>
          </cell>
          <cell r="J13">
            <v>0</v>
          </cell>
          <cell r="K13">
            <v>67324</v>
          </cell>
        </row>
        <row r="14">
          <cell r="A14" t="str">
            <v>2010</v>
          </cell>
          <cell r="B14" t="str">
            <v>月份：2010.01-2010.12</v>
          </cell>
          <cell r="C14" t="str">
            <v>2211</v>
          </cell>
          <cell r="D14" t="str">
            <v>应付职工薪酬</v>
          </cell>
          <cell r="F14">
            <v>0</v>
          </cell>
          <cell r="G14">
            <v>41773.5</v>
          </cell>
          <cell r="H14">
            <v>1147172.32</v>
          </cell>
          <cell r="I14">
            <v>1170602.43</v>
          </cell>
          <cell r="J14">
            <v>0</v>
          </cell>
          <cell r="K14">
            <v>65203.61</v>
          </cell>
        </row>
        <row r="15">
          <cell r="A15" t="str">
            <v>2010</v>
          </cell>
          <cell r="B15" t="str">
            <v>月份：2010.01-2010.12</v>
          </cell>
          <cell r="C15" t="str">
            <v>2221</v>
          </cell>
          <cell r="D15" t="str">
            <v>应交税费</v>
          </cell>
          <cell r="F15">
            <v>0</v>
          </cell>
          <cell r="G15">
            <v>7971.96</v>
          </cell>
          <cell r="H15">
            <v>118582.24</v>
          </cell>
          <cell r="I15">
            <v>117882.61</v>
          </cell>
          <cell r="J15">
            <v>0</v>
          </cell>
          <cell r="K15">
            <v>7272.33</v>
          </cell>
        </row>
        <row r="16">
          <cell r="A16" t="str">
            <v>2010</v>
          </cell>
          <cell r="B16" t="str">
            <v>月份：2010.01-2010.12</v>
          </cell>
          <cell r="C16" t="str">
            <v>2241</v>
          </cell>
          <cell r="D16" t="str">
            <v>其他应付款</v>
          </cell>
          <cell r="F16">
            <v>0</v>
          </cell>
          <cell r="G16">
            <v>3112378.5</v>
          </cell>
          <cell r="H16">
            <v>90852.4</v>
          </cell>
          <cell r="I16">
            <v>2140658.4</v>
          </cell>
          <cell r="J16">
            <v>0</v>
          </cell>
          <cell r="K16">
            <v>5162184.5</v>
          </cell>
        </row>
        <row r="17">
          <cell r="A17" t="str">
            <v>2010</v>
          </cell>
          <cell r="B17" t="str">
            <v>月份：2010.01-2010.12</v>
          </cell>
          <cell r="C17" t="str">
            <v>2401</v>
          </cell>
          <cell r="D17" t="str">
            <v>预提费用</v>
          </cell>
          <cell r="F17">
            <v>0</v>
          </cell>
          <cell r="G17">
            <v>0</v>
          </cell>
          <cell r="H17">
            <v>138504.23000000001</v>
          </cell>
          <cell r="I17">
            <v>138504.23000000001</v>
          </cell>
          <cell r="J17">
            <v>0</v>
          </cell>
          <cell r="K17">
            <v>0</v>
          </cell>
        </row>
        <row r="18">
          <cell r="A18" t="str">
            <v>2010</v>
          </cell>
          <cell r="B18" t="str">
            <v>月份：2010.01-2010.12</v>
          </cell>
          <cell r="C18" t="str">
            <v>负债小计</v>
          </cell>
          <cell r="F18">
            <v>0</v>
          </cell>
          <cell r="G18">
            <v>3162123.96</v>
          </cell>
          <cell r="H18">
            <v>1495111.19</v>
          </cell>
          <cell r="I18">
            <v>3634971.67</v>
          </cell>
          <cell r="J18">
            <v>0</v>
          </cell>
          <cell r="K18">
            <v>5301984.4400000004</v>
          </cell>
        </row>
        <row r="19">
          <cell r="A19" t="str">
            <v>2010</v>
          </cell>
          <cell r="B19" t="str">
            <v>月份：2010.01-2010.12</v>
          </cell>
          <cell r="C19" t="str">
            <v>4104</v>
          </cell>
          <cell r="D19" t="str">
            <v>利润分配</v>
          </cell>
          <cell r="F19">
            <v>2738871.61</v>
          </cell>
          <cell r="G19">
            <v>0</v>
          </cell>
          <cell r="H19">
            <v>0</v>
          </cell>
          <cell r="I19">
            <v>0</v>
          </cell>
          <cell r="J19">
            <v>2738871.61</v>
          </cell>
          <cell r="K19">
            <v>0</v>
          </cell>
        </row>
        <row r="20">
          <cell r="A20" t="str">
            <v>2010</v>
          </cell>
          <cell r="B20" t="str">
            <v>月份：2010.01-2010.12</v>
          </cell>
          <cell r="C20" t="str">
            <v>权益小计</v>
          </cell>
          <cell r="F20">
            <v>2738871.61</v>
          </cell>
          <cell r="G20">
            <v>0</v>
          </cell>
          <cell r="H20">
            <v>0</v>
          </cell>
          <cell r="I20">
            <v>0</v>
          </cell>
          <cell r="J20">
            <v>2738871.61</v>
          </cell>
          <cell r="K20">
            <v>0</v>
          </cell>
        </row>
        <row r="21">
          <cell r="A21" t="str">
            <v>2010</v>
          </cell>
          <cell r="B21" t="str">
            <v>月份：2010.01-2010.12</v>
          </cell>
          <cell r="C21" t="str">
            <v>6001</v>
          </cell>
          <cell r="D21" t="str">
            <v>主营业务收入</v>
          </cell>
          <cell r="F21">
            <v>0</v>
          </cell>
          <cell r="G21">
            <v>0</v>
          </cell>
          <cell r="H21">
            <v>0</v>
          </cell>
          <cell r="I21">
            <v>481502.98</v>
          </cell>
          <cell r="J21">
            <v>0</v>
          </cell>
          <cell r="K21">
            <v>481502.98</v>
          </cell>
        </row>
        <row r="22">
          <cell r="A22" t="str">
            <v>2010</v>
          </cell>
          <cell r="B22" t="str">
            <v>月份：2010.01-2010.12</v>
          </cell>
          <cell r="C22" t="str">
            <v>6401</v>
          </cell>
          <cell r="D22" t="str">
            <v>主营业务变动成本</v>
          </cell>
          <cell r="F22">
            <v>0</v>
          </cell>
          <cell r="G22">
            <v>0</v>
          </cell>
          <cell r="H22">
            <v>415484.95</v>
          </cell>
          <cell r="I22">
            <v>0</v>
          </cell>
          <cell r="J22">
            <v>415484.95</v>
          </cell>
          <cell r="K22">
            <v>0</v>
          </cell>
        </row>
        <row r="23">
          <cell r="A23" t="str">
            <v>2010</v>
          </cell>
          <cell r="B23" t="str">
            <v>月份：2010.01-2010.12</v>
          </cell>
          <cell r="C23" t="str">
            <v>6405</v>
          </cell>
          <cell r="D23" t="str">
            <v>营业税金及附加</v>
          </cell>
          <cell r="F23">
            <v>0</v>
          </cell>
          <cell r="G23">
            <v>0</v>
          </cell>
          <cell r="H23">
            <v>24508.5</v>
          </cell>
          <cell r="I23">
            <v>0</v>
          </cell>
          <cell r="J23">
            <v>24508.5</v>
          </cell>
          <cell r="K23">
            <v>0</v>
          </cell>
        </row>
        <row r="24">
          <cell r="A24" t="str">
            <v>2010</v>
          </cell>
          <cell r="B24" t="str">
            <v>月份：2010.01-2010.12</v>
          </cell>
          <cell r="C24" t="str">
            <v>6602</v>
          </cell>
          <cell r="D24" t="str">
            <v>管理费用</v>
          </cell>
          <cell r="F24">
            <v>0</v>
          </cell>
          <cell r="G24">
            <v>0</v>
          </cell>
          <cell r="H24">
            <v>1900826.65</v>
          </cell>
          <cell r="I24">
            <v>0</v>
          </cell>
          <cell r="J24">
            <v>1900826.65</v>
          </cell>
          <cell r="K24">
            <v>0</v>
          </cell>
        </row>
        <row r="25">
          <cell r="A25" t="str">
            <v>2010</v>
          </cell>
          <cell r="B25" t="str">
            <v>月份：2010.01-2010.12</v>
          </cell>
          <cell r="C25" t="str">
            <v>6603</v>
          </cell>
          <cell r="D25" t="str">
            <v>财务费用</v>
          </cell>
          <cell r="F25">
            <v>0</v>
          </cell>
          <cell r="G25">
            <v>0</v>
          </cell>
          <cell r="H25">
            <v>10.68</v>
          </cell>
          <cell r="I25">
            <v>0</v>
          </cell>
          <cell r="J25">
            <v>10.68</v>
          </cell>
          <cell r="K25">
            <v>0</v>
          </cell>
        </row>
        <row r="26">
          <cell r="A26" t="str">
            <v>2010</v>
          </cell>
          <cell r="B26" t="str">
            <v>月份：2010.01-2010.12</v>
          </cell>
          <cell r="C26" t="str">
            <v>损益小计</v>
          </cell>
          <cell r="F26">
            <v>0</v>
          </cell>
          <cell r="G26">
            <v>0</v>
          </cell>
          <cell r="H26">
            <v>2340830.7799999998</v>
          </cell>
          <cell r="I26">
            <v>481502.98</v>
          </cell>
          <cell r="J26">
            <v>2340830.7799999998</v>
          </cell>
          <cell r="K26">
            <v>481502.98</v>
          </cell>
        </row>
        <row r="27">
          <cell r="A27" t="str">
            <v>2010</v>
          </cell>
          <cell r="B27" t="str">
            <v>月份：2010.01-2010.12</v>
          </cell>
          <cell r="C27" t="str">
            <v>合计</v>
          </cell>
          <cell r="F27">
            <v>3287739.26</v>
          </cell>
          <cell r="G27">
            <v>3287739.26</v>
          </cell>
          <cell r="H27">
            <v>5628413.3099999996</v>
          </cell>
          <cell r="I27">
            <v>5628413.3099999996</v>
          </cell>
          <cell r="J27">
            <v>6045992.0300000003</v>
          </cell>
          <cell r="K27">
            <v>6045992.0300000003</v>
          </cell>
        </row>
      </sheetData>
      <sheetData sheetId="2" refreshError="1">
        <row r="1">
          <cell r="A1" t="str">
            <v>会计年度</v>
          </cell>
          <cell r="B1" t="str">
            <v>会计期间</v>
          </cell>
          <cell r="C1" t="str">
            <v>科目编码</v>
          </cell>
          <cell r="D1" t="str">
            <v>科目名称</v>
          </cell>
          <cell r="E1" t="str">
            <v>外币名称</v>
          </cell>
          <cell r="F1" t="str">
            <v>期初借方</v>
          </cell>
          <cell r="G1" t="str">
            <v>期初贷方</v>
          </cell>
          <cell r="H1" t="str">
            <v>本期发生借方</v>
          </cell>
          <cell r="I1" t="str">
            <v>本期发生贷方</v>
          </cell>
          <cell r="J1" t="str">
            <v>期末借方</v>
          </cell>
          <cell r="K1" t="str">
            <v>期末贷方</v>
          </cell>
        </row>
        <row r="2">
          <cell r="A2" t="str">
            <v>2010</v>
          </cell>
          <cell r="B2" t="str">
            <v>月份：2010.08-2010.12</v>
          </cell>
          <cell r="C2" t="str">
            <v>1002</v>
          </cell>
          <cell r="D2" t="str">
            <v>银行存款</v>
          </cell>
          <cell r="F2">
            <v>0</v>
          </cell>
          <cell r="G2">
            <v>0</v>
          </cell>
          <cell r="H2">
            <v>1052393.43</v>
          </cell>
          <cell r="I2">
            <v>33168.199999999997</v>
          </cell>
          <cell r="J2">
            <v>1019225.23</v>
          </cell>
          <cell r="K2">
            <v>0</v>
          </cell>
        </row>
        <row r="3">
          <cell r="A3" t="str">
            <v>2010</v>
          </cell>
          <cell r="B3" t="str">
            <v>月份：2010.08-2010.12</v>
          </cell>
          <cell r="C3" t="str">
            <v>1601</v>
          </cell>
          <cell r="D3" t="str">
            <v>固定资产</v>
          </cell>
          <cell r="F3">
            <v>0</v>
          </cell>
          <cell r="G3">
            <v>0</v>
          </cell>
          <cell r="H3">
            <v>29000</v>
          </cell>
          <cell r="I3">
            <v>0</v>
          </cell>
          <cell r="J3">
            <v>29000</v>
          </cell>
          <cell r="K3">
            <v>0</v>
          </cell>
        </row>
        <row r="4">
          <cell r="A4" t="str">
            <v>2010</v>
          </cell>
          <cell r="B4" t="str">
            <v>月份：2010.08-2010.12</v>
          </cell>
          <cell r="C4" t="str">
            <v>资产小计</v>
          </cell>
          <cell r="D4" t="str">
            <v>其他货币资金</v>
          </cell>
          <cell r="F4">
            <v>0</v>
          </cell>
          <cell r="G4">
            <v>0</v>
          </cell>
          <cell r="H4">
            <v>1081393.43</v>
          </cell>
          <cell r="I4">
            <v>33168.199999999997</v>
          </cell>
          <cell r="J4">
            <v>1048225.23</v>
          </cell>
          <cell r="K4">
            <v>0</v>
          </cell>
        </row>
        <row r="5">
          <cell r="A5" t="str">
            <v>2010</v>
          </cell>
          <cell r="B5" t="str">
            <v>月份：2010.08-2010.12</v>
          </cell>
          <cell r="C5" t="str">
            <v>2205</v>
          </cell>
          <cell r="D5" t="str">
            <v>预收账款</v>
          </cell>
          <cell r="F5">
            <v>0</v>
          </cell>
          <cell r="G5">
            <v>0</v>
          </cell>
          <cell r="H5">
            <v>0</v>
          </cell>
          <cell r="I5">
            <v>49860.91</v>
          </cell>
          <cell r="J5">
            <v>0</v>
          </cell>
          <cell r="K5">
            <v>49860.91</v>
          </cell>
        </row>
        <row r="6">
          <cell r="A6" t="str">
            <v>2010</v>
          </cell>
          <cell r="B6" t="str">
            <v>月份：2010.08-2010.12</v>
          </cell>
          <cell r="C6" t="str">
            <v>2241</v>
          </cell>
          <cell r="D6" t="str">
            <v>其他应付款</v>
          </cell>
          <cell r="F6">
            <v>0</v>
          </cell>
          <cell r="G6">
            <v>0</v>
          </cell>
          <cell r="H6">
            <v>0</v>
          </cell>
          <cell r="I6">
            <v>1982</v>
          </cell>
          <cell r="J6">
            <v>0</v>
          </cell>
          <cell r="K6">
            <v>1982</v>
          </cell>
        </row>
        <row r="7">
          <cell r="A7" t="str">
            <v>2010</v>
          </cell>
          <cell r="B7" t="str">
            <v>月份：2010.08-2010.12</v>
          </cell>
          <cell r="C7" t="str">
            <v>2401</v>
          </cell>
          <cell r="D7" t="str">
            <v>预提费用</v>
          </cell>
          <cell r="F7">
            <v>0</v>
          </cell>
          <cell r="G7">
            <v>0</v>
          </cell>
          <cell r="H7">
            <v>573.1</v>
          </cell>
          <cell r="I7">
            <v>573.1</v>
          </cell>
          <cell r="J7">
            <v>0</v>
          </cell>
          <cell r="K7">
            <v>0</v>
          </cell>
        </row>
        <row r="8">
          <cell r="A8" t="str">
            <v>2010</v>
          </cell>
          <cell r="B8" t="str">
            <v>月份：2010.08-2010.12</v>
          </cell>
          <cell r="C8" t="str">
            <v>负债小计</v>
          </cell>
          <cell r="D8" t="str">
            <v>其他应收款</v>
          </cell>
          <cell r="F8">
            <v>0</v>
          </cell>
          <cell r="G8">
            <v>0</v>
          </cell>
          <cell r="H8">
            <v>573.1</v>
          </cell>
          <cell r="I8">
            <v>52416.01</v>
          </cell>
          <cell r="J8">
            <v>0</v>
          </cell>
          <cell r="K8">
            <v>51842.91</v>
          </cell>
        </row>
        <row r="9">
          <cell r="A9" t="str">
            <v>2010</v>
          </cell>
          <cell r="B9" t="str">
            <v>月份：2010.08-2010.12</v>
          </cell>
          <cell r="C9" t="str">
            <v>4001</v>
          </cell>
          <cell r="D9" t="str">
            <v>实收资本</v>
          </cell>
          <cell r="E9" t="str">
            <v>美元</v>
          </cell>
          <cell r="F9">
            <v>0</v>
          </cell>
          <cell r="G9">
            <v>0</v>
          </cell>
          <cell r="H9">
            <v>0</v>
          </cell>
          <cell r="I9">
            <v>1000000</v>
          </cell>
          <cell r="J9">
            <v>0</v>
          </cell>
          <cell r="K9">
            <v>1000000</v>
          </cell>
        </row>
        <row r="10">
          <cell r="A10" t="str">
            <v>2010</v>
          </cell>
          <cell r="B10" t="str">
            <v>月份：2010.08-2010.12</v>
          </cell>
          <cell r="C10" t="str">
            <v>权益小计</v>
          </cell>
          <cell r="D10" t="str">
            <v>自制半成品</v>
          </cell>
          <cell r="F10">
            <v>0</v>
          </cell>
          <cell r="G10">
            <v>0</v>
          </cell>
          <cell r="H10">
            <v>0</v>
          </cell>
          <cell r="I10">
            <v>1000000</v>
          </cell>
          <cell r="J10">
            <v>0</v>
          </cell>
          <cell r="K10">
            <v>1000000</v>
          </cell>
        </row>
        <row r="11">
          <cell r="A11" t="str">
            <v>2010</v>
          </cell>
          <cell r="B11" t="str">
            <v>月份：2010.08-2010.12</v>
          </cell>
          <cell r="C11" t="str">
            <v>6602</v>
          </cell>
          <cell r="D11" t="str">
            <v>管理费用</v>
          </cell>
          <cell r="F11">
            <v>0</v>
          </cell>
          <cell r="G11">
            <v>0</v>
          </cell>
          <cell r="H11">
            <v>5844.6</v>
          </cell>
          <cell r="I11">
            <v>0</v>
          </cell>
          <cell r="J11">
            <v>5844.6</v>
          </cell>
          <cell r="K11">
            <v>0</v>
          </cell>
        </row>
        <row r="12">
          <cell r="A12" t="str">
            <v>2010</v>
          </cell>
          <cell r="B12" t="str">
            <v>月份：2010.08-2010.12</v>
          </cell>
          <cell r="C12" t="str">
            <v>6603</v>
          </cell>
          <cell r="D12" t="str">
            <v>财务费用</v>
          </cell>
          <cell r="F12">
            <v>0</v>
          </cell>
          <cell r="G12">
            <v>0</v>
          </cell>
          <cell r="H12">
            <v>-2226.92</v>
          </cell>
          <cell r="I12">
            <v>0</v>
          </cell>
          <cell r="J12">
            <v>0</v>
          </cell>
          <cell r="K12">
            <v>2226.92</v>
          </cell>
        </row>
        <row r="13">
          <cell r="A13" t="str">
            <v>2010</v>
          </cell>
          <cell r="B13" t="str">
            <v>月份：2010.08-2010.12</v>
          </cell>
          <cell r="C13" t="str">
            <v>损益小计</v>
          </cell>
          <cell r="D13" t="str">
            <v>固定资产</v>
          </cell>
          <cell r="F13">
            <v>0</v>
          </cell>
          <cell r="G13">
            <v>0</v>
          </cell>
          <cell r="H13">
            <v>3617.68</v>
          </cell>
          <cell r="I13">
            <v>0</v>
          </cell>
          <cell r="J13">
            <v>5844.6</v>
          </cell>
          <cell r="K13">
            <v>2226.92</v>
          </cell>
        </row>
        <row r="14">
          <cell r="A14" t="str">
            <v>2010</v>
          </cell>
          <cell r="B14" t="str">
            <v>月份：2010.08-2010.12</v>
          </cell>
          <cell r="C14" t="str">
            <v>合计</v>
          </cell>
          <cell r="D14" t="str">
            <v>累计折旧</v>
          </cell>
          <cell r="F14">
            <v>0</v>
          </cell>
          <cell r="G14">
            <v>0</v>
          </cell>
          <cell r="H14">
            <v>1085584.21</v>
          </cell>
          <cell r="I14">
            <v>1085584.21</v>
          </cell>
          <cell r="J14">
            <v>1054069.83</v>
          </cell>
          <cell r="K14">
            <v>1054069.83</v>
          </cell>
        </row>
        <row r="15">
          <cell r="A15" t="str">
            <v>2010</v>
          </cell>
          <cell r="B15" t="str">
            <v>月份：2010.01-2010.12</v>
          </cell>
          <cell r="C15" t="str">
            <v>1701</v>
          </cell>
          <cell r="D15" t="str">
            <v>无形资产-原值</v>
          </cell>
          <cell r="F15">
            <v>809538</v>
          </cell>
          <cell r="G15">
            <v>0</v>
          </cell>
          <cell r="H15">
            <v>48080</v>
          </cell>
          <cell r="I15">
            <v>0</v>
          </cell>
          <cell r="J15">
            <v>857618</v>
          </cell>
          <cell r="K15">
            <v>0</v>
          </cell>
        </row>
        <row r="16">
          <cell r="A16" t="str">
            <v>2010</v>
          </cell>
          <cell r="B16" t="str">
            <v>月份：2010.01-2010.12</v>
          </cell>
          <cell r="C16" t="str">
            <v>1702</v>
          </cell>
          <cell r="D16" t="str">
            <v>无形资产-累计摊销</v>
          </cell>
          <cell r="F16">
            <v>0</v>
          </cell>
          <cell r="G16">
            <v>477865.28</v>
          </cell>
          <cell r="H16">
            <v>0</v>
          </cell>
          <cell r="I16">
            <v>225648.94</v>
          </cell>
          <cell r="J16">
            <v>0</v>
          </cell>
          <cell r="K16">
            <v>703514.22</v>
          </cell>
        </row>
        <row r="17">
          <cell r="A17" t="str">
            <v>2010</v>
          </cell>
          <cell r="B17" t="str">
            <v>月份：2010.01-2010.12</v>
          </cell>
          <cell r="C17" t="str">
            <v>1801</v>
          </cell>
          <cell r="D17" t="str">
            <v>长期待摊费用-原值</v>
          </cell>
          <cell r="F17">
            <v>841446.56</v>
          </cell>
          <cell r="G17">
            <v>0</v>
          </cell>
          <cell r="H17">
            <v>124165.75999999999</v>
          </cell>
          <cell r="I17">
            <v>71600</v>
          </cell>
          <cell r="J17">
            <v>894012.32</v>
          </cell>
          <cell r="K17">
            <v>0</v>
          </cell>
        </row>
        <row r="18">
          <cell r="A18" t="str">
            <v>2010</v>
          </cell>
          <cell r="B18" t="str">
            <v>月份：2010.01-2010.12</v>
          </cell>
          <cell r="C18" t="str">
            <v>1802</v>
          </cell>
          <cell r="D18" t="str">
            <v>长期待摊费用-累计摊销</v>
          </cell>
          <cell r="F18">
            <v>0</v>
          </cell>
          <cell r="G18">
            <v>501861.03</v>
          </cell>
          <cell r="H18">
            <v>53432.79</v>
          </cell>
          <cell r="I18">
            <v>221865.09</v>
          </cell>
          <cell r="J18">
            <v>0</v>
          </cell>
          <cell r="K18">
            <v>670293.32999999996</v>
          </cell>
        </row>
        <row r="19">
          <cell r="A19" t="str">
            <v>2010</v>
          </cell>
          <cell r="B19" t="str">
            <v>月份：2010.01-2010.12</v>
          </cell>
          <cell r="C19" t="str">
            <v>资产小计</v>
          </cell>
          <cell r="F19">
            <v>36919709.229999997</v>
          </cell>
          <cell r="G19">
            <v>5294156.5599999996</v>
          </cell>
          <cell r="H19">
            <v>366975443.92000002</v>
          </cell>
          <cell r="I19">
            <v>346542032.98000002</v>
          </cell>
          <cell r="J19">
            <v>59321287.75</v>
          </cell>
          <cell r="K19">
            <v>7262324.1399999997</v>
          </cell>
        </row>
        <row r="20">
          <cell r="A20" t="str">
            <v>2010</v>
          </cell>
          <cell r="B20" t="str">
            <v>月份：2010.01-2010.12</v>
          </cell>
          <cell r="C20" t="str">
            <v>2202</v>
          </cell>
          <cell r="D20" t="str">
            <v>应付账款</v>
          </cell>
          <cell r="F20">
            <v>0</v>
          </cell>
          <cell r="G20">
            <v>21733952.949999999</v>
          </cell>
          <cell r="H20">
            <v>63681027.539999999</v>
          </cell>
          <cell r="I20">
            <v>74936078.400000006</v>
          </cell>
          <cell r="J20">
            <v>0</v>
          </cell>
          <cell r="K20">
            <v>32989003.809999999</v>
          </cell>
        </row>
        <row r="21">
          <cell r="A21" t="str">
            <v>2010</v>
          </cell>
          <cell r="B21" t="str">
            <v>月份：2010.01-2010.12</v>
          </cell>
          <cell r="C21" t="str">
            <v>2204</v>
          </cell>
          <cell r="D21" t="str">
            <v>应付关联公司帐款</v>
          </cell>
          <cell r="F21">
            <v>0</v>
          </cell>
          <cell r="G21">
            <v>1327034.73</v>
          </cell>
          <cell r="H21">
            <v>390914.41</v>
          </cell>
          <cell r="I21">
            <v>1947164.99</v>
          </cell>
          <cell r="J21">
            <v>0</v>
          </cell>
          <cell r="K21">
            <v>2883285.31</v>
          </cell>
        </row>
        <row r="22">
          <cell r="A22" t="str">
            <v>2010</v>
          </cell>
          <cell r="B22" t="str">
            <v>月份：2010.01-2010.12</v>
          </cell>
          <cell r="C22" t="str">
            <v>2205</v>
          </cell>
          <cell r="D22" t="str">
            <v>预收账款</v>
          </cell>
          <cell r="F22">
            <v>0</v>
          </cell>
          <cell r="G22">
            <v>0</v>
          </cell>
          <cell r="H22">
            <v>6420</v>
          </cell>
          <cell r="I22">
            <v>6420</v>
          </cell>
          <cell r="J22">
            <v>0</v>
          </cell>
          <cell r="K22">
            <v>0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Prn20110117164645"/>
      <sheetName val="南宁(12月)Costing"/>
      <sheetName val="南宁（12月）展馆费用成本"/>
      <sheetName val="南宁（12月）展馆费用"/>
      <sheetName val="南宁（12月）搭建费用"/>
    </sheetNames>
    <sheetDataSet>
      <sheetData sheetId="0" refreshError="1">
        <row r="1">
          <cell r="A1" t="str">
            <v>月</v>
          </cell>
          <cell r="B1" t="str">
            <v>日</v>
          </cell>
          <cell r="C1" t="str">
            <v>凭证号数</v>
          </cell>
          <cell r="D1" t="str">
            <v>科目编码</v>
          </cell>
          <cell r="E1" t="str">
            <v>科目名称</v>
          </cell>
          <cell r="F1" t="str">
            <v>摘要</v>
          </cell>
          <cell r="G1" t="str">
            <v>借方</v>
          </cell>
        </row>
        <row r="2">
          <cell r="A2" t="str">
            <v>12</v>
          </cell>
          <cell r="B2" t="str">
            <v>27</v>
          </cell>
          <cell r="C2" t="str">
            <v>A转帐-0067</v>
          </cell>
          <cell r="D2" t="str">
            <v>6401001</v>
          </cell>
          <cell r="E2" t="str">
            <v>主营业务成本-工厂制作</v>
          </cell>
          <cell r="F2" t="str">
            <v>12月份仓库用品摊销</v>
          </cell>
          <cell r="G2">
            <v>236.26</v>
          </cell>
        </row>
        <row r="3">
          <cell r="A3" t="str">
            <v>11</v>
          </cell>
          <cell r="B3" t="str">
            <v>19</v>
          </cell>
          <cell r="C3" t="str">
            <v>应付-0127</v>
          </cell>
          <cell r="D3" t="str">
            <v>6401004</v>
          </cell>
          <cell r="E3" t="str">
            <v>主营业务成本-承包商费用-木工(Supplier)</v>
          </cell>
          <cell r="F3" t="str">
            <v>S1012006GTO-PO8660上海锦雅木工制作</v>
          </cell>
          <cell r="G3">
            <v>220000</v>
          </cell>
        </row>
        <row r="4">
          <cell r="A4" t="str">
            <v>12</v>
          </cell>
          <cell r="B4" t="str">
            <v>16</v>
          </cell>
          <cell r="C4" t="str">
            <v>应付-0045</v>
          </cell>
          <cell r="D4" t="str">
            <v>6401006</v>
          </cell>
          <cell r="E4" t="str">
            <v>主营业务成本-承包商费用-美工</v>
          </cell>
          <cell r="F4" t="str">
            <v>S1012006GTO-PO8677上海斗巅美工制作</v>
          </cell>
          <cell r="G4">
            <v>700</v>
          </cell>
        </row>
        <row r="5">
          <cell r="A5" t="str">
            <v>12</v>
          </cell>
          <cell r="B5" t="str">
            <v>23</v>
          </cell>
          <cell r="C5" t="str">
            <v>应付-0166</v>
          </cell>
          <cell r="D5" t="str">
            <v>6401007</v>
          </cell>
          <cell r="E5" t="str">
            <v>主营业务成本-承包商费用-电工</v>
          </cell>
          <cell r="F5" t="str">
            <v>S1012006GTO-PO8684上海科飞电工制作</v>
          </cell>
          <cell r="G5">
            <v>19500</v>
          </cell>
        </row>
        <row r="6">
          <cell r="A6" t="str">
            <v>11</v>
          </cell>
          <cell r="B6" t="str">
            <v>19</v>
          </cell>
          <cell r="C6" t="str">
            <v>应付-0094</v>
          </cell>
          <cell r="D6" t="str">
            <v>6401009</v>
          </cell>
          <cell r="E6" t="str">
            <v>主营业务成本-承包商费用-运输费</v>
          </cell>
          <cell r="F6" t="str">
            <v>S1012006GTO-PO8494上海翔荃上海-南宁-上海运输费</v>
          </cell>
          <cell r="G6">
            <v>33000</v>
          </cell>
        </row>
        <row r="7">
          <cell r="A7" t="str">
            <v>11</v>
          </cell>
          <cell r="B7" t="str">
            <v>29</v>
          </cell>
          <cell r="C7" t="str">
            <v>A转帐-0200</v>
          </cell>
          <cell r="D7" t="str">
            <v>6401015</v>
          </cell>
          <cell r="E7" t="str">
            <v>主营业务成本-承包商费用-劳务</v>
          </cell>
          <cell r="F7" t="str">
            <v>11月仓库人工费</v>
          </cell>
          <cell r="G7">
            <v>457.38</v>
          </cell>
        </row>
        <row r="8">
          <cell r="A8" t="str">
            <v>12</v>
          </cell>
          <cell r="B8" t="str">
            <v>16</v>
          </cell>
          <cell r="C8" t="str">
            <v>应付-0026</v>
          </cell>
          <cell r="D8" t="str">
            <v>6401015</v>
          </cell>
          <cell r="E8" t="str">
            <v>主营业务成本-承包商费用-劳务</v>
          </cell>
          <cell r="F8" t="str">
            <v>S1012006GTO-PO8872共和新长城散工费</v>
          </cell>
          <cell r="G8">
            <v>7000</v>
          </cell>
        </row>
        <row r="9">
          <cell r="A9" t="str">
            <v>12</v>
          </cell>
          <cell r="B9" t="str">
            <v>23</v>
          </cell>
          <cell r="C9" t="str">
            <v>A转帐-0039</v>
          </cell>
          <cell r="D9" t="str">
            <v>6401101</v>
          </cell>
          <cell r="E9" t="str">
            <v>主营业务成本-展馆费用-施工管理费</v>
          </cell>
          <cell r="F9" t="str">
            <v>S1012006GTO-Kyle 管理费 management fee</v>
          </cell>
          <cell r="G9">
            <v>14520</v>
          </cell>
        </row>
        <row r="10">
          <cell r="A10" t="str">
            <v>12</v>
          </cell>
          <cell r="B10" t="str">
            <v>23</v>
          </cell>
          <cell r="C10" t="str">
            <v>A转帐-0039</v>
          </cell>
          <cell r="D10" t="str">
            <v>6401102</v>
          </cell>
          <cell r="E10" t="str">
            <v>主营业务成本-展馆费用-接电费</v>
          </cell>
          <cell r="F10" t="str">
            <v>S1012006GTO-Kyle 电费 electricity</v>
          </cell>
          <cell r="G10">
            <v>9620</v>
          </cell>
        </row>
        <row r="11">
          <cell r="A11" t="str">
            <v>12</v>
          </cell>
          <cell r="B11" t="str">
            <v>23</v>
          </cell>
          <cell r="C11" t="str">
            <v>A转帐-0039</v>
          </cell>
          <cell r="D11" t="str">
            <v>6401103</v>
          </cell>
          <cell r="E11" t="str">
            <v>主营业务成本-展馆费用-叉车运输费</v>
          </cell>
          <cell r="F11" t="str">
            <v>S1012006GTO-Kyle 叉车费 forklift</v>
          </cell>
          <cell r="G11">
            <v>13800</v>
          </cell>
        </row>
        <row r="12">
          <cell r="A12" t="str">
            <v>12</v>
          </cell>
          <cell r="B12" t="str">
            <v>23</v>
          </cell>
          <cell r="C12" t="str">
            <v>A转帐-0039</v>
          </cell>
          <cell r="D12" t="str">
            <v>6401113</v>
          </cell>
          <cell r="E12" t="str">
            <v>主营业务成本-展馆费用-仓储费</v>
          </cell>
          <cell r="F12" t="str">
            <v>S1012006GTO-Kyle 仓储费 storage fee</v>
          </cell>
          <cell r="G12">
            <v>2400</v>
          </cell>
        </row>
        <row r="13">
          <cell r="A13" t="str">
            <v>12</v>
          </cell>
          <cell r="B13" t="str">
            <v>23</v>
          </cell>
          <cell r="C13" t="str">
            <v>A转帐-0039</v>
          </cell>
          <cell r="D13" t="str">
            <v>6401198</v>
          </cell>
          <cell r="E13" t="str">
            <v>主营业务成本-展馆费用-其他</v>
          </cell>
          <cell r="F13" t="str">
            <v>S1012006GTO-Kyle 现场协调费</v>
          </cell>
          <cell r="G13">
            <v>220</v>
          </cell>
        </row>
        <row r="14">
          <cell r="A14" t="str">
            <v>12</v>
          </cell>
          <cell r="B14" t="str">
            <v>23</v>
          </cell>
          <cell r="C14" t="str">
            <v>A转帐-0039</v>
          </cell>
          <cell r="D14" t="str">
            <v>6401201</v>
          </cell>
          <cell r="E14" t="str">
            <v>主营业务成本-人员费用－差旅费</v>
          </cell>
          <cell r="F14" t="str">
            <v>S1012006GTO-Kyle 差旅费NN trip expenses_Operations_K</v>
          </cell>
          <cell r="G14">
            <v>2401</v>
          </cell>
        </row>
        <row r="15">
          <cell r="A15" t="str">
            <v>12</v>
          </cell>
          <cell r="B15" t="str">
            <v>30</v>
          </cell>
          <cell r="C15" t="str">
            <v>A转帐-0085</v>
          </cell>
          <cell r="D15" t="str">
            <v>6401202</v>
          </cell>
          <cell r="E15" t="str">
            <v>主营业务成本-人员费用－通讯费</v>
          </cell>
          <cell r="F15" t="str">
            <v>S1012006GTO-Kyle 11月手机费 mobile fee_Operations_Kyl</v>
          </cell>
          <cell r="G15">
            <v>383</v>
          </cell>
        </row>
        <row r="16">
          <cell r="A16" t="str">
            <v>11</v>
          </cell>
          <cell r="B16" t="str">
            <v>30</v>
          </cell>
          <cell r="C16" t="str">
            <v>A转帐-0261</v>
          </cell>
          <cell r="D16" t="str">
            <v>6401203</v>
          </cell>
          <cell r="E16" t="str">
            <v>主营业务成本-人员费用-机票/火车票</v>
          </cell>
          <cell r="F16" t="str">
            <v>S1012006GTO-Kyle 11月机票_Operations_Kyle Shao 邵纯南_2</v>
          </cell>
          <cell r="G16">
            <v>1370</v>
          </cell>
        </row>
        <row r="17">
          <cell r="A17" t="str">
            <v>12</v>
          </cell>
          <cell r="B17" t="str">
            <v>29</v>
          </cell>
          <cell r="C17" t="str">
            <v>A转帐-0077</v>
          </cell>
          <cell r="D17" t="str">
            <v>6401203</v>
          </cell>
          <cell r="E17" t="str">
            <v>主营业务成本-人员费用-机票/火车票</v>
          </cell>
          <cell r="F17" t="str">
            <v>S1012006GTO-Kyle 12月机票 _Operations_Kyle Shao 邵纯南_</v>
          </cell>
          <cell r="G17">
            <v>1450</v>
          </cell>
        </row>
        <row r="18">
          <cell r="A18" t="str">
            <v>12</v>
          </cell>
          <cell r="B18" t="str">
            <v>23</v>
          </cell>
          <cell r="C18" t="str">
            <v>A转帐-0039</v>
          </cell>
          <cell r="D18" t="str">
            <v>6401204</v>
          </cell>
          <cell r="E18" t="str">
            <v>主营业务成本-人员费用-住宿费</v>
          </cell>
          <cell r="F18" t="str">
            <v>S1012006GTO-Kyle 住宿费NN hotel_Operations_Kyle Shao</v>
          </cell>
          <cell r="G18">
            <v>2520</v>
          </cell>
        </row>
        <row r="19">
          <cell r="F19" t="str">
            <v>合计</v>
          </cell>
          <cell r="G19">
            <v>329577.64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Prn20110119100203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Prn20110119102010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Prn20110126162615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3P1_Final2011"/>
      <sheetName val="APP3P1_Final2010 "/>
      <sheetName val="2009年1至4月应付UNI欧元"/>
      <sheetName val="2009年5月至12月应付欧元"/>
      <sheetName val="2010年全年应付UNI欧元"/>
      <sheetName val="2011应付UNI欧元"/>
    </sheetNames>
    <sheetDataSet>
      <sheetData sheetId="0" refreshError="1"/>
      <sheetData sheetId="1" refreshError="1"/>
      <sheetData sheetId="2"/>
      <sheetData sheetId="3"/>
      <sheetData sheetId="4">
        <row r="1">
          <cell r="A1" t="str">
            <v>2011年月</v>
          </cell>
        </row>
      </sheetData>
      <sheetData sheetId="5">
        <row r="1">
          <cell r="A1" t="str">
            <v>2011年月</v>
          </cell>
          <cell r="B1" t="str">
            <v>2011年日</v>
          </cell>
          <cell r="C1" t="str">
            <v>凭证号</v>
          </cell>
          <cell r="D1" t="str">
            <v>项目编号</v>
          </cell>
          <cell r="E1" t="str">
            <v>项目名称</v>
          </cell>
          <cell r="F1" t="str">
            <v>供应商编号</v>
          </cell>
          <cell r="G1" t="str">
            <v>供应商名称</v>
          </cell>
          <cell r="H1" t="str">
            <v>摘要</v>
          </cell>
          <cell r="I1" t="str">
            <v>币种/汇率</v>
          </cell>
          <cell r="J1" t="str">
            <v>借方外币</v>
          </cell>
          <cell r="K1" t="str">
            <v>借方本币</v>
          </cell>
          <cell r="L1" t="str">
            <v>贷方外币</v>
          </cell>
          <cell r="M1" t="str">
            <v>贷方本币</v>
          </cell>
          <cell r="N1" t="str">
            <v>方向</v>
          </cell>
          <cell r="O1" t="str">
            <v>余额外币</v>
          </cell>
        </row>
        <row r="2">
          <cell r="D2" t="str">
            <v>B1012003</v>
          </cell>
          <cell r="E2" t="str">
            <v>VW Cup 201</v>
          </cell>
          <cell r="F2" t="str">
            <v>GYS12001</v>
          </cell>
          <cell r="G2" t="str">
            <v>Uniplan Internation</v>
          </cell>
          <cell r="H2" t="str">
            <v>上年结转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 t="str">
            <v>贷</v>
          </cell>
          <cell r="O2">
            <v>74549.53</v>
          </cell>
        </row>
        <row r="3">
          <cell r="A3" t="str">
            <v>02</v>
          </cell>
          <cell r="B3" t="str">
            <v>28</v>
          </cell>
          <cell r="C3" t="str">
            <v>转-0045</v>
          </cell>
          <cell r="D3" t="str">
            <v>B1012004</v>
          </cell>
          <cell r="E3" t="str">
            <v>VW Product</v>
          </cell>
          <cell r="F3" t="str">
            <v>GYS12001</v>
          </cell>
          <cell r="G3" t="str">
            <v>Uniplan Internation</v>
          </cell>
          <cell r="H3" t="str">
            <v>*应付10年12月奥迪广州项目B1012004Herbert服务费（22121欧元）-UNI_2011.02.28</v>
          </cell>
          <cell r="I3" t="str">
            <v>欧元:9.03500</v>
          </cell>
          <cell r="J3">
            <v>0</v>
          </cell>
          <cell r="K3">
            <v>0</v>
          </cell>
          <cell r="L3">
            <v>22121</v>
          </cell>
          <cell r="M3">
            <v>199863.24</v>
          </cell>
          <cell r="N3" t="str">
            <v>贷</v>
          </cell>
          <cell r="O3">
            <v>22121</v>
          </cell>
        </row>
        <row r="4">
          <cell r="D4" t="str">
            <v>B1012004</v>
          </cell>
          <cell r="E4" t="str">
            <v>VW Product</v>
          </cell>
          <cell r="F4" t="str">
            <v>GYS12001</v>
          </cell>
          <cell r="G4" t="str">
            <v>Uniplan Internation</v>
          </cell>
          <cell r="H4" t="str">
            <v>小计</v>
          </cell>
          <cell r="J4">
            <v>0</v>
          </cell>
          <cell r="K4">
            <v>0</v>
          </cell>
          <cell r="L4">
            <v>22121</v>
          </cell>
          <cell r="M4">
            <v>199863.24</v>
          </cell>
          <cell r="N4" t="str">
            <v>贷</v>
          </cell>
          <cell r="O4">
            <v>22121</v>
          </cell>
        </row>
        <row r="5">
          <cell r="D5" t="str">
            <v>B9999999</v>
          </cell>
          <cell r="E5" t="str">
            <v>其它</v>
          </cell>
          <cell r="F5" t="str">
            <v>GYS12001</v>
          </cell>
          <cell r="G5" t="str">
            <v>Uniplan Internation</v>
          </cell>
          <cell r="H5" t="str">
            <v>上年结转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 t="str">
            <v>贷</v>
          </cell>
          <cell r="O5">
            <v>85996.44</v>
          </cell>
        </row>
        <row r="6">
          <cell r="H6" t="str">
            <v>合计：</v>
          </cell>
          <cell r="J6">
            <v>0</v>
          </cell>
          <cell r="K6">
            <v>0</v>
          </cell>
          <cell r="L6">
            <v>22121</v>
          </cell>
          <cell r="M6">
            <v>199863.24</v>
          </cell>
          <cell r="N6" t="str">
            <v>贷</v>
          </cell>
          <cell r="O6">
            <v>182666.97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月发生额及余额表"/>
      <sheetName val="1-WIP explanation "/>
      <sheetName val="2-AR from clients "/>
      <sheetName val="3-AR from affiliated company"/>
      <sheetName val="4-Other receivables "/>
      <sheetName val="5-other provisions   "/>
      <sheetName val="6-AP to affiliated company"/>
      <sheetName val="7-Other liabilities"/>
    </sheetNames>
    <sheetDataSet>
      <sheetData sheetId="0">
        <row r="1">
          <cell r="A1" t="str">
            <v>Other liabilites</v>
          </cell>
        </row>
      </sheetData>
      <sheetData sheetId="1"/>
      <sheetData sheetId="2"/>
      <sheetData sheetId="3">
        <row r="1">
          <cell r="A1" t="str">
            <v>Other liabilites</v>
          </cell>
        </row>
      </sheetData>
      <sheetData sheetId="4">
        <row r="1">
          <cell r="A1" t="str">
            <v>Other liabilites</v>
          </cell>
        </row>
      </sheetData>
      <sheetData sheetId="5">
        <row r="1">
          <cell r="A1" t="str">
            <v>Other liabilites</v>
          </cell>
        </row>
      </sheetData>
      <sheetData sheetId="6">
        <row r="1">
          <cell r="A1" t="str">
            <v>Other liabilites</v>
          </cell>
        </row>
      </sheetData>
      <sheetData sheetId="7">
        <row r="1">
          <cell r="A1" t="str">
            <v>Other liabilites</v>
          </cell>
        </row>
        <row r="3">
          <cell r="A3" t="str">
            <v>July,2010</v>
          </cell>
        </row>
        <row r="4">
          <cell r="A4" t="str">
            <v>科目编码</v>
          </cell>
          <cell r="B4" t="str">
            <v xml:space="preserve">Other  liabilites‘s name </v>
          </cell>
          <cell r="C4" t="str">
            <v>Beginning</v>
          </cell>
          <cell r="D4" t="str">
            <v>Debit Amount</v>
          </cell>
          <cell r="E4" t="str">
            <v>Credit Amount</v>
          </cell>
          <cell r="F4" t="str">
            <v>Ending</v>
          </cell>
        </row>
        <row r="5">
          <cell r="A5" t="str">
            <v>221101</v>
          </cell>
          <cell r="B5" t="str">
            <v>Salary payable</v>
          </cell>
          <cell r="C5">
            <v>292578.58</v>
          </cell>
          <cell r="D5">
            <v>507644.93</v>
          </cell>
          <cell r="E5">
            <v>385956.08</v>
          </cell>
          <cell r="F5">
            <v>170889.73000000004</v>
          </cell>
        </row>
        <row r="6">
          <cell r="A6" t="str">
            <v>221102-09</v>
          </cell>
          <cell r="B6" t="str">
            <v>Social security and welfare payable</v>
          </cell>
          <cell r="C6">
            <v>146679.26999999999</v>
          </cell>
          <cell r="D6">
            <v>70725.83</v>
          </cell>
          <cell r="E6">
            <v>125976.83000000002</v>
          </cell>
          <cell r="F6">
            <v>201930.26999999996</v>
          </cell>
        </row>
        <row r="7">
          <cell r="A7" t="str">
            <v>224101</v>
          </cell>
          <cell r="B7" t="str">
            <v>Traveling and other expenses claiming reimbursement to staff</v>
          </cell>
          <cell r="C7">
            <v>349283.41000000003</v>
          </cell>
          <cell r="D7">
            <v>89595.4</v>
          </cell>
          <cell r="E7">
            <v>311578.90999999997</v>
          </cell>
          <cell r="F7">
            <v>571266.92000000004</v>
          </cell>
        </row>
        <row r="8">
          <cell r="A8" t="str">
            <v>224102</v>
          </cell>
          <cell r="B8" t="str">
            <v>Electricity fee payable to old office</v>
          </cell>
          <cell r="C8">
            <v>9793.11</v>
          </cell>
          <cell r="D8">
            <v>0</v>
          </cell>
          <cell r="E8">
            <v>0</v>
          </cell>
          <cell r="F8">
            <v>9793.11</v>
          </cell>
        </row>
        <row r="9">
          <cell r="A9" t="str">
            <v>224102</v>
          </cell>
          <cell r="B9" t="str">
            <v>Flight ticket agency</v>
          </cell>
          <cell r="C9">
            <v>68750</v>
          </cell>
          <cell r="D9">
            <v>32090</v>
          </cell>
          <cell r="E9">
            <v>16912</v>
          </cell>
          <cell r="F9">
            <v>53572</v>
          </cell>
        </row>
        <row r="10">
          <cell r="A10" t="str">
            <v>224102</v>
          </cell>
          <cell r="B10" t="str">
            <v>Accounts payable for office equipments</v>
          </cell>
          <cell r="C10">
            <v>27547</v>
          </cell>
          <cell r="D10">
            <v>27547</v>
          </cell>
          <cell r="E10">
            <v>2034</v>
          </cell>
          <cell r="F10">
            <v>2034</v>
          </cell>
        </row>
        <row r="11">
          <cell r="A11" t="str">
            <v>224102</v>
          </cell>
          <cell r="B11" t="str">
            <v>Express fees</v>
          </cell>
          <cell r="C11">
            <v>5252.01</v>
          </cell>
          <cell r="D11">
            <v>0</v>
          </cell>
          <cell r="E11">
            <v>2346</v>
          </cell>
          <cell r="F11">
            <v>7598.01</v>
          </cell>
        </row>
        <row r="12">
          <cell r="A12" t="str">
            <v>222102</v>
          </cell>
          <cell r="B12" t="str">
            <v>Warehouse rental fee</v>
          </cell>
          <cell r="C12">
            <v>13711.5</v>
          </cell>
          <cell r="D12">
            <v>0</v>
          </cell>
          <cell r="E12">
            <v>1666</v>
          </cell>
          <cell r="F12">
            <v>15377.5</v>
          </cell>
        </row>
        <row r="13">
          <cell r="A13" t="str">
            <v>220102</v>
          </cell>
          <cell r="B13" t="str">
            <v xml:space="preserve">Mobile phone fee </v>
          </cell>
          <cell r="C13">
            <v>10616.81</v>
          </cell>
          <cell r="D13">
            <v>0</v>
          </cell>
          <cell r="E13">
            <v>0</v>
          </cell>
          <cell r="F13">
            <v>10616.81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联动菜单"/>
      <sheetName val="总计"/>
      <sheetName val="总计-QD"/>
      <sheetName val="总计-WH"/>
      <sheetName val="工厂制作＋人工"/>
      <sheetName val="项目管理"/>
      <sheetName val="现场"/>
      <sheetName val="实际成本"/>
      <sheetName val="成本分析"/>
      <sheetName val="现场可预估"/>
      <sheetName val="外加工"/>
      <sheetName val="杰昀"/>
      <sheetName val="仓储物流"/>
      <sheetName val="城间物流~"/>
      <sheetName val="当地仓储~"/>
      <sheetName val="租赁"/>
      <sheetName val="机力"/>
      <sheetName val="第三方收费"/>
    </sheetNames>
    <sheetDataSet>
      <sheetData sheetId="0" refreshError="1">
        <row r="1">
          <cell r="A1" t="str">
            <v>展具制作</v>
          </cell>
          <cell r="B1" t="str">
            <v>非现场项目管理</v>
          </cell>
          <cell r="C1" t="str">
            <v>现场运营</v>
          </cell>
          <cell r="D1" t="str">
            <v>租赁</v>
          </cell>
          <cell r="E1" t="str">
            <v>机力及运输与仓储</v>
          </cell>
          <cell r="F1" t="str">
            <v>第三方费用</v>
          </cell>
          <cell r="G1" t="str">
            <v>其他</v>
          </cell>
          <cell r="H1" t="str">
            <v>预算外成本记录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">
          <cell r="A1" t="str">
            <v>展具制作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receivables"/>
      <sheetName val="其他应收发生额及余额表"/>
      <sheetName val="附件1-其他应收房屋押金"/>
      <sheetName val="附件2-其他应收其它"/>
      <sheetName val="附件3-其他应收项目押金"/>
      <sheetName val="附件4-其他应收公司员工"/>
    </sheetNames>
    <sheetDataSet>
      <sheetData sheetId="0" refreshError="1"/>
      <sheetData sheetId="1"/>
      <sheetData sheetId="2" refreshError="1">
        <row r="2">
          <cell r="J2">
            <v>5238</v>
          </cell>
        </row>
        <row r="3">
          <cell r="J3">
            <v>20000</v>
          </cell>
        </row>
        <row r="6">
          <cell r="J6">
            <v>28000</v>
          </cell>
        </row>
      </sheetData>
      <sheetData sheetId="3"/>
      <sheetData sheetId="4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月发生额及余额表"/>
      <sheetName val="1-WIP explanation "/>
      <sheetName val="变动成本"/>
      <sheetName val="2-AR from clients"/>
      <sheetName val="应收账款人民币"/>
      <sheetName val="3-AR from affiliated company"/>
      <sheetName val="4-Tax provisions"/>
      <sheetName val="5-AP to affiliated company"/>
      <sheetName val="6-Other liabilities "/>
      <sheetName val="2011.1其他应付款供应商"/>
      <sheetName val="1月其他应付款供应商其他"/>
      <sheetName val="Project cost"/>
      <sheetName val="携程机票"/>
      <sheetName val="携程酒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月发生额及余额表"/>
      <sheetName val="1-WIP explanation "/>
      <sheetName val="1-WIP explanation  (adjusted)"/>
      <sheetName val="2-ARaffiliated "/>
      <sheetName val="3-Other receivables"/>
      <sheetName val="4-Other provision"/>
      <sheetName val="5-AffiliatedAP "/>
      <sheetName val="6-Other liabilities "/>
    </sheetNames>
    <sheetDataSet>
      <sheetData sheetId="0">
        <row r="1">
          <cell r="C1" t="str">
            <v>Other provision</v>
          </cell>
        </row>
      </sheetData>
      <sheetData sheetId="1">
        <row r="1">
          <cell r="C1" t="str">
            <v>Other provision</v>
          </cell>
        </row>
      </sheetData>
      <sheetData sheetId="2">
        <row r="1">
          <cell r="C1" t="str">
            <v>Other provision</v>
          </cell>
        </row>
      </sheetData>
      <sheetData sheetId="3" refreshError="1">
        <row r="1">
          <cell r="C1" t="str">
            <v>Other provision</v>
          </cell>
        </row>
      </sheetData>
      <sheetData sheetId="4">
        <row r="1">
          <cell r="C1" t="str">
            <v>Other provision</v>
          </cell>
        </row>
      </sheetData>
      <sheetData sheetId="5" refreshError="1">
        <row r="1">
          <cell r="C1" t="str">
            <v>Other provision</v>
          </cell>
        </row>
        <row r="2">
          <cell r="B2" t="str">
            <v>May,2011</v>
          </cell>
        </row>
        <row r="3">
          <cell r="B3" t="str">
            <v>Contents</v>
          </cell>
          <cell r="C3" t="str">
            <v>Beginning</v>
          </cell>
          <cell r="D3" t="str">
            <v>Debit Amount</v>
          </cell>
          <cell r="E3" t="str">
            <v>Credit Amount</v>
          </cell>
          <cell r="F3" t="str">
            <v>Ending</v>
          </cell>
        </row>
        <row r="4">
          <cell r="B4" t="str">
            <v>SOHO office rental fee</v>
          </cell>
          <cell r="F4">
            <v>0</v>
          </cell>
        </row>
        <row r="5">
          <cell r="B5" t="str">
            <v>Auditing fee</v>
          </cell>
          <cell r="C5">
            <v>29800</v>
          </cell>
          <cell r="D5">
            <v>0</v>
          </cell>
          <cell r="E5">
            <v>5000</v>
          </cell>
          <cell r="F5">
            <v>34800</v>
          </cell>
        </row>
        <row r="6">
          <cell r="B6" t="str">
            <v>Consulting  fee and Headhunting fee</v>
          </cell>
          <cell r="C6">
            <v>10000</v>
          </cell>
          <cell r="D6">
            <v>0</v>
          </cell>
          <cell r="E6">
            <v>5000</v>
          </cell>
          <cell r="F6">
            <v>15000</v>
          </cell>
        </row>
        <row r="7">
          <cell r="B7" t="str">
            <v>Telephone fee</v>
          </cell>
          <cell r="C7">
            <v>10435.66</v>
          </cell>
          <cell r="D7">
            <v>10245.74</v>
          </cell>
          <cell r="E7">
            <v>11371.62</v>
          </cell>
          <cell r="F7">
            <v>11561.54</v>
          </cell>
        </row>
        <row r="8">
          <cell r="B8" t="str">
            <v>Others(Warehouse expenses)</v>
          </cell>
          <cell r="C8">
            <v>77000</v>
          </cell>
          <cell r="F8">
            <v>77000</v>
          </cell>
        </row>
        <row r="9">
          <cell r="B9" t="str">
            <v>Subtotal：</v>
          </cell>
          <cell r="C9">
            <v>127235.66</v>
          </cell>
          <cell r="D9">
            <v>10245.74</v>
          </cell>
          <cell r="E9">
            <v>21371.62</v>
          </cell>
          <cell r="F9">
            <v>138361.54</v>
          </cell>
        </row>
        <row r="17">
          <cell r="A17" t="str">
            <v>会计年度</v>
          </cell>
          <cell r="B17" t="str">
            <v>会计期间</v>
          </cell>
          <cell r="C17" t="str">
            <v>科目编码</v>
          </cell>
          <cell r="D17" t="str">
            <v>科目名称</v>
          </cell>
          <cell r="E17" t="str">
            <v>外币名称</v>
          </cell>
          <cell r="F17" t="str">
            <v>期初借方</v>
          </cell>
          <cell r="G17" t="str">
            <v>期初贷方</v>
          </cell>
          <cell r="H17" t="str">
            <v>本期发生借方</v>
          </cell>
          <cell r="I17" t="str">
            <v>本期发生贷方</v>
          </cell>
          <cell r="J17" t="str">
            <v>期末借方</v>
          </cell>
          <cell r="K17" t="str">
            <v>期末贷方</v>
          </cell>
        </row>
        <row r="18">
          <cell r="A18" t="str">
            <v>2011</v>
          </cell>
          <cell r="B18" t="str">
            <v>月份：2011.05-2011.05</v>
          </cell>
          <cell r="C18" t="str">
            <v>2242</v>
          </cell>
          <cell r="D18" t="str">
            <v>预提费用</v>
          </cell>
          <cell r="F18">
            <v>0</v>
          </cell>
          <cell r="G18">
            <v>127235.66</v>
          </cell>
          <cell r="H18">
            <v>10245.74</v>
          </cell>
          <cell r="I18">
            <v>21371.62</v>
          </cell>
          <cell r="J18">
            <v>0</v>
          </cell>
          <cell r="K18">
            <v>138361.54</v>
          </cell>
        </row>
        <row r="19">
          <cell r="A19" t="str">
            <v>2011</v>
          </cell>
          <cell r="B19" t="str">
            <v>月份：2011.05-2011.05</v>
          </cell>
          <cell r="C19" t="str">
            <v>224201</v>
          </cell>
          <cell r="D19" t="str">
            <v xml:space="preserve">  预提费用-租金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A20" t="str">
            <v>2011</v>
          </cell>
          <cell r="B20" t="str">
            <v>月份：2011.05-2011.05</v>
          </cell>
          <cell r="C20" t="str">
            <v>224202</v>
          </cell>
          <cell r="D20" t="str">
            <v xml:space="preserve">  预提费用-审计费</v>
          </cell>
          <cell r="F20">
            <v>0</v>
          </cell>
          <cell r="G20">
            <v>29800</v>
          </cell>
          <cell r="H20">
            <v>0</v>
          </cell>
          <cell r="I20">
            <v>5000</v>
          </cell>
          <cell r="J20">
            <v>0</v>
          </cell>
          <cell r="K20">
            <v>34800</v>
          </cell>
        </row>
        <row r="21">
          <cell r="A21" t="str">
            <v>2011</v>
          </cell>
          <cell r="B21" t="str">
            <v>月份：2011.05-2011.05</v>
          </cell>
          <cell r="C21" t="str">
            <v>224203</v>
          </cell>
          <cell r="D21" t="str">
            <v xml:space="preserve">  预提费用-咨询费</v>
          </cell>
          <cell r="F21">
            <v>0</v>
          </cell>
          <cell r="G21">
            <v>10000</v>
          </cell>
          <cell r="H21">
            <v>0</v>
          </cell>
          <cell r="I21">
            <v>5000</v>
          </cell>
          <cell r="J21">
            <v>0</v>
          </cell>
          <cell r="K21">
            <v>15000</v>
          </cell>
        </row>
        <row r="22">
          <cell r="A22" t="str">
            <v>2011</v>
          </cell>
          <cell r="B22" t="str">
            <v>月份：2011.05-2011.05</v>
          </cell>
          <cell r="C22" t="str">
            <v>224299</v>
          </cell>
          <cell r="D22" t="str">
            <v xml:space="preserve">  预提费用-其他</v>
          </cell>
          <cell r="F22">
            <v>0</v>
          </cell>
          <cell r="G22">
            <v>87435.66</v>
          </cell>
          <cell r="H22">
            <v>10245.74</v>
          </cell>
          <cell r="I22">
            <v>11371.62</v>
          </cell>
          <cell r="J22">
            <v>0</v>
          </cell>
          <cell r="K22">
            <v>88561.54</v>
          </cell>
        </row>
        <row r="23">
          <cell r="A23" t="str">
            <v>2011</v>
          </cell>
          <cell r="B23" t="str">
            <v>月份：2011.05-2011.05</v>
          </cell>
          <cell r="C23" t="str">
            <v>负债小计</v>
          </cell>
          <cell r="F23">
            <v>0</v>
          </cell>
          <cell r="G23">
            <v>127235.66</v>
          </cell>
          <cell r="H23">
            <v>10245.74</v>
          </cell>
          <cell r="I23">
            <v>21371.62</v>
          </cell>
          <cell r="J23">
            <v>0</v>
          </cell>
          <cell r="K23">
            <v>138361.54</v>
          </cell>
        </row>
        <row r="24">
          <cell r="A24" t="str">
            <v>2011</v>
          </cell>
          <cell r="B24" t="str">
            <v>月份：2011.05-2011.05</v>
          </cell>
          <cell r="C24" t="str">
            <v>合计</v>
          </cell>
          <cell r="F24">
            <v>0</v>
          </cell>
          <cell r="G24">
            <v>127235.66</v>
          </cell>
          <cell r="H24">
            <v>10245.74</v>
          </cell>
          <cell r="I24">
            <v>21371.62</v>
          </cell>
          <cell r="J24">
            <v>0</v>
          </cell>
          <cell r="K24">
            <v>138361.54</v>
          </cell>
        </row>
      </sheetData>
      <sheetData sheetId="6"/>
      <sheetData sheetId="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月发生额及余额表"/>
      <sheetName val="1-WIP explanation "/>
      <sheetName val="2-AR from clients "/>
      <sheetName val="3-AR from affiliated compan "/>
      <sheetName val="4-Other provisions"/>
      <sheetName val="5-Other liabilities"/>
      <sheetName val="9月应付职工薪酬"/>
      <sheetName val="9月其他应付款"/>
      <sheetName val="9月其他应付款供应商"/>
    </sheetNames>
    <sheetDataSet>
      <sheetData sheetId="0">
        <row r="1">
          <cell r="A1" t="str">
            <v>科目编码</v>
          </cell>
        </row>
      </sheetData>
      <sheetData sheetId="1"/>
      <sheetData sheetId="2"/>
      <sheetData sheetId="3"/>
      <sheetData sheetId="4">
        <row r="1">
          <cell r="A1" t="str">
            <v>科目编码</v>
          </cell>
        </row>
      </sheetData>
      <sheetData sheetId="5">
        <row r="1">
          <cell r="A1" t="str">
            <v>科目编码</v>
          </cell>
        </row>
      </sheetData>
      <sheetData sheetId="6">
        <row r="1">
          <cell r="A1" t="str">
            <v>科目编码</v>
          </cell>
        </row>
      </sheetData>
      <sheetData sheetId="7">
        <row r="1">
          <cell r="A1" t="str">
            <v>科目编码</v>
          </cell>
        </row>
      </sheetData>
      <sheetData sheetId="8">
        <row r="1">
          <cell r="A1" t="str">
            <v>科目编码</v>
          </cell>
          <cell r="B1" t="str">
            <v>科目名称</v>
          </cell>
          <cell r="C1" t="str">
            <v>供应商编号</v>
          </cell>
          <cell r="D1" t="str">
            <v>供应商名称</v>
          </cell>
          <cell r="E1" t="str">
            <v>方向4</v>
          </cell>
          <cell r="F1" t="str">
            <v>期初余额本币</v>
          </cell>
          <cell r="G1" t="str">
            <v>借方本币</v>
          </cell>
          <cell r="H1" t="str">
            <v>贷方本币</v>
          </cell>
          <cell r="I1" t="str">
            <v>方向20</v>
          </cell>
          <cell r="J1" t="str">
            <v>期末余额本币</v>
          </cell>
        </row>
        <row r="2">
          <cell r="A2" t="str">
            <v>224102</v>
          </cell>
          <cell r="B2" t="str">
            <v>其他应付款-供应商</v>
          </cell>
          <cell r="C2" t="str">
            <v>GYS06019</v>
          </cell>
          <cell r="D2" t="str">
            <v>北京市奋发强五金机电经销部</v>
          </cell>
          <cell r="E2" t="str">
            <v>贷</v>
          </cell>
          <cell r="F2">
            <v>2520</v>
          </cell>
          <cell r="G2">
            <v>0</v>
          </cell>
          <cell r="H2">
            <v>3040</v>
          </cell>
          <cell r="I2" t="str">
            <v>贷</v>
          </cell>
          <cell r="J2">
            <v>5560</v>
          </cell>
        </row>
        <row r="3">
          <cell r="A3" t="str">
            <v>224102</v>
          </cell>
          <cell r="B3" t="str">
            <v>其他应付款-供应商</v>
          </cell>
          <cell r="C3" t="str">
            <v>GYS07001</v>
          </cell>
          <cell r="D3" t="str">
            <v>北京市亚奥保洁有限公司</v>
          </cell>
          <cell r="E3" t="str">
            <v>贷</v>
          </cell>
          <cell r="F3">
            <v>1500</v>
          </cell>
          <cell r="G3">
            <v>1500</v>
          </cell>
          <cell r="H3">
            <v>1500</v>
          </cell>
          <cell r="I3" t="str">
            <v>贷</v>
          </cell>
          <cell r="J3">
            <v>1500</v>
          </cell>
        </row>
        <row r="4">
          <cell r="A4" t="str">
            <v>224102</v>
          </cell>
          <cell r="B4" t="str">
            <v>其他应付款-供应商</v>
          </cell>
          <cell r="C4" t="str">
            <v>GYS10999</v>
          </cell>
          <cell r="D4" t="str">
            <v>其他</v>
          </cell>
          <cell r="E4" t="str">
            <v>贷</v>
          </cell>
          <cell r="F4">
            <v>22304.99</v>
          </cell>
          <cell r="G4">
            <v>3378.8</v>
          </cell>
          <cell r="H4">
            <v>0</v>
          </cell>
          <cell r="I4" t="str">
            <v>贷</v>
          </cell>
          <cell r="J4">
            <v>18926.189999999999</v>
          </cell>
        </row>
        <row r="5">
          <cell r="A5" t="str">
            <v>224102</v>
          </cell>
          <cell r="B5" t="str">
            <v>其他应付款-供应商</v>
          </cell>
          <cell r="C5" t="str">
            <v>GYS13003</v>
          </cell>
          <cell r="D5" t="str">
            <v>交运恒泰物流</v>
          </cell>
          <cell r="E5" t="str">
            <v>贷</v>
          </cell>
          <cell r="F5">
            <v>19514</v>
          </cell>
          <cell r="G5">
            <v>13711.5</v>
          </cell>
          <cell r="H5">
            <v>5293</v>
          </cell>
          <cell r="I5" t="str">
            <v>贷</v>
          </cell>
          <cell r="J5">
            <v>11095.5</v>
          </cell>
        </row>
        <row r="6">
          <cell r="A6" t="str">
            <v>224102</v>
          </cell>
          <cell r="B6" t="str">
            <v>其他应付款-供应商</v>
          </cell>
          <cell r="C6" t="str">
            <v>GYS13004</v>
          </cell>
          <cell r="D6" t="str">
            <v>佳艺科设计咨询</v>
          </cell>
          <cell r="E6" t="str">
            <v>贷</v>
          </cell>
          <cell r="F6">
            <v>9793.11</v>
          </cell>
          <cell r="G6">
            <v>0</v>
          </cell>
          <cell r="H6">
            <v>0</v>
          </cell>
          <cell r="I6" t="str">
            <v>贷</v>
          </cell>
          <cell r="J6">
            <v>9793.11</v>
          </cell>
        </row>
        <row r="7">
          <cell r="A7" t="str">
            <v>224102</v>
          </cell>
          <cell r="B7" t="str">
            <v>其他应付款-供应商</v>
          </cell>
          <cell r="C7" t="str">
            <v>GYS13012</v>
          </cell>
          <cell r="D7" t="str">
            <v>北京富兰克咖啡馆</v>
          </cell>
          <cell r="E7" t="str">
            <v>贷</v>
          </cell>
          <cell r="F7">
            <v>1500</v>
          </cell>
          <cell r="G7">
            <v>0</v>
          </cell>
          <cell r="H7">
            <v>0</v>
          </cell>
          <cell r="I7" t="str">
            <v>贷</v>
          </cell>
          <cell r="J7">
            <v>1500</v>
          </cell>
        </row>
        <row r="8">
          <cell r="A8" t="str">
            <v>224102</v>
          </cell>
          <cell r="B8" t="str">
            <v>其他应付款-供应商</v>
          </cell>
          <cell r="C8" t="str">
            <v>GYS13014</v>
          </cell>
          <cell r="D8" t="str">
            <v>北京惠天兴业</v>
          </cell>
          <cell r="E8" t="str">
            <v>贷</v>
          </cell>
          <cell r="F8">
            <v>2500</v>
          </cell>
          <cell r="G8">
            <v>2000</v>
          </cell>
          <cell r="H8">
            <v>500</v>
          </cell>
          <cell r="I8" t="str">
            <v>贷</v>
          </cell>
          <cell r="J8">
            <v>1000</v>
          </cell>
        </row>
        <row r="9">
          <cell r="A9" t="str">
            <v>224102</v>
          </cell>
          <cell r="B9" t="str">
            <v>其他应付款-供应商</v>
          </cell>
          <cell r="C9" t="str">
            <v>GYS13023</v>
          </cell>
          <cell r="D9" t="str">
            <v>雀巢奈斯派索咖啡公司</v>
          </cell>
          <cell r="E9" t="str">
            <v>贷</v>
          </cell>
          <cell r="F9">
            <v>1890</v>
          </cell>
          <cell r="G9">
            <v>0</v>
          </cell>
          <cell r="H9">
            <v>0</v>
          </cell>
          <cell r="I9" t="str">
            <v>贷</v>
          </cell>
          <cell r="J9">
            <v>1890</v>
          </cell>
        </row>
        <row r="10">
          <cell r="A10" t="str">
            <v>224102</v>
          </cell>
          <cell r="B10" t="str">
            <v>其他应付款-供应商</v>
          </cell>
          <cell r="C10" t="str">
            <v>GYS13024</v>
          </cell>
          <cell r="D10" t="str">
            <v>办公用快递</v>
          </cell>
          <cell r="E10" t="str">
            <v>贷</v>
          </cell>
          <cell r="F10">
            <v>9971</v>
          </cell>
          <cell r="G10">
            <v>0</v>
          </cell>
          <cell r="H10">
            <v>0</v>
          </cell>
          <cell r="I10" t="str">
            <v>贷</v>
          </cell>
          <cell r="J10">
            <v>9971</v>
          </cell>
        </row>
        <row r="11">
          <cell r="A11" t="str">
            <v>224102</v>
          </cell>
          <cell r="B11" t="str">
            <v>其他应付款-供应商</v>
          </cell>
          <cell r="C11" t="str">
            <v>GYS13026</v>
          </cell>
          <cell r="D11" t="str">
            <v>北京创想空间通信（国安创想）</v>
          </cell>
          <cell r="E11" t="str">
            <v>贷</v>
          </cell>
          <cell r="F11">
            <v>203</v>
          </cell>
          <cell r="G11">
            <v>203</v>
          </cell>
          <cell r="H11">
            <v>51.5</v>
          </cell>
          <cell r="I11" t="str">
            <v>贷</v>
          </cell>
          <cell r="J11">
            <v>51.5</v>
          </cell>
        </row>
        <row r="12">
          <cell r="A12" t="str">
            <v>224102</v>
          </cell>
          <cell r="B12" t="str">
            <v>其他应付款-供应商</v>
          </cell>
          <cell r="C12" t="str">
            <v>GYS13027</v>
          </cell>
          <cell r="D12" t="str">
            <v>超马赫国际运输</v>
          </cell>
          <cell r="E12" t="str">
            <v>贷</v>
          </cell>
          <cell r="F12">
            <v>0.01</v>
          </cell>
          <cell r="G12">
            <v>0</v>
          </cell>
          <cell r="H12">
            <v>0</v>
          </cell>
          <cell r="I12" t="str">
            <v>贷</v>
          </cell>
          <cell r="J12">
            <v>0.01</v>
          </cell>
        </row>
        <row r="13">
          <cell r="A13" t="str">
            <v>224102</v>
          </cell>
          <cell r="B13" t="str">
            <v>其他应付款-供应商</v>
          </cell>
          <cell r="C13" t="str">
            <v>GYS13028</v>
          </cell>
          <cell r="D13" t="str">
            <v>北京方泽国际航空服务有限公司（三源）</v>
          </cell>
          <cell r="E13" t="str">
            <v>贷</v>
          </cell>
          <cell r="F13">
            <v>38870</v>
          </cell>
          <cell r="G13">
            <v>30000</v>
          </cell>
          <cell r="H13">
            <v>30992</v>
          </cell>
          <cell r="I13" t="str">
            <v>贷</v>
          </cell>
          <cell r="J13">
            <v>39862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计算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5.6日明细账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Prn20101222140406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FPrn2010122214095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F6BDD-7B65-42E7-BBC0-E630433CDC5C}">
  <sheetPr>
    <pageSetUpPr fitToPage="1"/>
  </sheetPr>
  <dimension ref="A1:AF28"/>
  <sheetViews>
    <sheetView showGridLines="0" tabSelected="1" view="pageBreakPreview" zoomScale="76" zoomScaleNormal="75" zoomScaleSheetLayoutView="76" zoomScalePageLayoutView="140" workbookViewId="0">
      <selection activeCell="G19" sqref="G19"/>
    </sheetView>
  </sheetViews>
  <sheetFormatPr baseColWidth="10" defaultColWidth="0.1640625" defaultRowHeight="16"/>
  <cols>
    <col min="1" max="1" width="7" style="111" customWidth="1"/>
    <col min="2" max="2" width="15.1640625" style="111" customWidth="1"/>
    <col min="3" max="3" width="28.6640625" style="111" customWidth="1"/>
    <col min="4" max="4" width="27.33203125" style="112" customWidth="1"/>
    <col min="5" max="5" width="26.5" style="112" customWidth="1"/>
    <col min="6" max="6" width="16.6640625" style="112" customWidth="1"/>
    <col min="7" max="7" width="18.1640625" style="111" customWidth="1"/>
    <col min="8" max="8" width="16.6640625" style="111" customWidth="1"/>
    <col min="9" max="9" width="8" style="111" customWidth="1"/>
    <col min="10" max="10" width="0.1640625" style="111" customWidth="1"/>
    <col min="11" max="31" width="0.1640625" style="111"/>
    <col min="32" max="32" width="7.6640625" style="111" bestFit="1" customWidth="1"/>
    <col min="33" max="54" width="0.1640625" style="111"/>
    <col min="55" max="55" width="0.1640625" style="111" customWidth="1"/>
    <col min="56" max="16384" width="0.1640625" style="111"/>
  </cols>
  <sheetData>
    <row r="1" spans="1:8" ht="53" customHeight="1" thickBot="1">
      <c r="A1" s="416" t="s">
        <v>176</v>
      </c>
      <c r="B1" s="417"/>
      <c r="C1" s="417"/>
      <c r="D1" s="417"/>
      <c r="E1" s="417"/>
      <c r="F1" s="421"/>
    </row>
    <row r="2" spans="1:8" ht="18.75" customHeight="1">
      <c r="A2" s="148"/>
      <c r="B2" s="148"/>
      <c r="C2" s="148"/>
      <c r="D2" s="148"/>
      <c r="E2" s="148"/>
      <c r="F2" s="422"/>
    </row>
    <row r="3" spans="1:8" ht="18.75" customHeight="1">
      <c r="D3" s="111"/>
      <c r="E3" s="111"/>
      <c r="F3" s="422"/>
    </row>
    <row r="4" spans="1:8" ht="18.75" customHeight="1">
      <c r="C4" s="147"/>
      <c r="D4" s="111"/>
      <c r="E4" s="111"/>
      <c r="F4" s="422"/>
    </row>
    <row r="5" spans="1:8" ht="18.75" customHeight="1" thickBot="1">
      <c r="A5" s="146"/>
      <c r="B5" s="146"/>
      <c r="C5" s="145"/>
      <c r="D5" s="143"/>
      <c r="E5" s="143"/>
      <c r="F5" s="423"/>
    </row>
    <row r="6" spans="1:8" ht="9.5" customHeight="1">
      <c r="A6" s="142"/>
      <c r="B6" s="142"/>
      <c r="C6" s="142"/>
      <c r="D6" s="141"/>
      <c r="E6" s="141"/>
      <c r="F6" s="140"/>
    </row>
    <row r="7" spans="1:8" ht="29" customHeight="1">
      <c r="A7" s="427" t="s">
        <v>60</v>
      </c>
      <c r="B7" s="427" t="s">
        <v>59</v>
      </c>
      <c r="C7" s="427" t="s">
        <v>58</v>
      </c>
      <c r="D7" s="428" t="s">
        <v>179</v>
      </c>
      <c r="E7" s="428"/>
      <c r="F7" s="425" t="s">
        <v>57</v>
      </c>
    </row>
    <row r="8" spans="1:8" ht="29" customHeight="1">
      <c r="A8" s="427"/>
      <c r="B8" s="427"/>
      <c r="C8" s="427"/>
      <c r="D8" s="122" t="s">
        <v>177</v>
      </c>
      <c r="E8" s="122" t="s">
        <v>178</v>
      </c>
      <c r="F8" s="425"/>
    </row>
    <row r="9" spans="1:8" s="118" customFormat="1" ht="33" customHeight="1">
      <c r="A9" s="134">
        <v>1</v>
      </c>
      <c r="B9" s="232" t="s">
        <v>134</v>
      </c>
      <c r="C9" s="139" t="s">
        <v>71</v>
      </c>
      <c r="D9" s="128">
        <f>'展具维修及改建 x 1'!G8</f>
        <v>993170</v>
      </c>
      <c r="E9" s="135">
        <f>展具新生产!G8</f>
        <v>2983270</v>
      </c>
      <c r="F9" s="128"/>
      <c r="G9" s="138"/>
      <c r="H9" s="137"/>
    </row>
    <row r="10" spans="1:8" s="118" customFormat="1" ht="33" customHeight="1">
      <c r="A10" s="134">
        <v>2</v>
      </c>
      <c r="B10" s="424" t="s">
        <v>70</v>
      </c>
      <c r="C10" s="136" t="s">
        <v>128</v>
      </c>
      <c r="D10" s="128">
        <f>搭建汇总!H9</f>
        <v>5764220</v>
      </c>
      <c r="E10" s="128">
        <f>搭建汇总!H17</f>
        <v>4977250</v>
      </c>
      <c r="F10" s="128"/>
      <c r="G10" s="138"/>
      <c r="H10" s="137"/>
    </row>
    <row r="11" spans="1:8" s="118" customFormat="1" ht="33" customHeight="1">
      <c r="A11" s="134">
        <v>3</v>
      </c>
      <c r="B11" s="424"/>
      <c r="C11" s="133" t="s">
        <v>69</v>
      </c>
      <c r="D11" s="128">
        <v>120000</v>
      </c>
      <c r="E11" s="128">
        <v>120000</v>
      </c>
      <c r="F11" s="128" t="s">
        <v>68</v>
      </c>
    </row>
    <row r="12" spans="1:8" ht="33" customHeight="1">
      <c r="A12" s="426" t="s">
        <v>67</v>
      </c>
      <c r="B12" s="426"/>
      <c r="C12" s="426"/>
      <c r="D12" s="132">
        <f>SUM(D9:D11)</f>
        <v>6877390</v>
      </c>
      <c r="E12" s="132">
        <f>SUM(E9:E11)</f>
        <v>8080520</v>
      </c>
      <c r="F12" s="131"/>
    </row>
    <row r="13" spans="1:8" ht="33" customHeight="1">
      <c r="A13" s="426"/>
      <c r="B13" s="426"/>
      <c r="C13" s="426"/>
      <c r="D13" s="130"/>
      <c r="E13" s="130">
        <f>SUM(D12:E12)</f>
        <v>14957910</v>
      </c>
      <c r="F13" s="130"/>
      <c r="G13" s="112"/>
      <c r="H13" s="113"/>
    </row>
    <row r="14" spans="1:8" ht="33" customHeight="1">
      <c r="A14" s="418" t="s">
        <v>66</v>
      </c>
      <c r="B14" s="418"/>
      <c r="C14" s="418"/>
      <c r="D14" s="129"/>
      <c r="E14" s="129">
        <f>E13*0.06</f>
        <v>897474.6</v>
      </c>
      <c r="F14" s="128"/>
      <c r="H14" s="113"/>
    </row>
    <row r="15" spans="1:8" ht="33" customHeight="1">
      <c r="A15" s="419" t="s">
        <v>65</v>
      </c>
      <c r="B15" s="419"/>
      <c r="C15" s="419"/>
      <c r="D15" s="114"/>
      <c r="E15" s="114">
        <f>SUM(E13:E14)</f>
        <v>15855384.6</v>
      </c>
      <c r="F15" s="115"/>
      <c r="H15" s="113"/>
    </row>
    <row r="16" spans="1:8" ht="33" customHeight="1">
      <c r="A16" s="419" t="s">
        <v>64</v>
      </c>
      <c r="B16" s="419"/>
      <c r="C16" s="420" t="s">
        <v>64</v>
      </c>
      <c r="D16" s="415"/>
      <c r="E16" s="415"/>
      <c r="F16" s="115"/>
      <c r="H16" s="113"/>
    </row>
    <row r="17" spans="1:32" ht="22.25" customHeight="1">
      <c r="A17" s="126"/>
      <c r="B17" s="126"/>
      <c r="C17" s="125"/>
      <c r="D17" s="124"/>
      <c r="E17" s="124"/>
      <c r="F17" s="124"/>
      <c r="H17" s="113"/>
    </row>
    <row r="18" spans="1:32" ht="29" customHeight="1">
      <c r="A18" s="427" t="s">
        <v>60</v>
      </c>
      <c r="B18" s="427" t="s">
        <v>59</v>
      </c>
      <c r="C18" s="427" t="s">
        <v>58</v>
      </c>
      <c r="D18" s="427"/>
      <c r="E18" s="122" t="s">
        <v>197</v>
      </c>
      <c r="F18" s="122" t="s">
        <v>57</v>
      </c>
      <c r="H18" s="113"/>
    </row>
    <row r="19" spans="1:32" ht="41" customHeight="1">
      <c r="A19" s="427"/>
      <c r="B19" s="427"/>
      <c r="C19" s="427"/>
      <c r="D19" s="427"/>
      <c r="E19" s="122" t="s">
        <v>63</v>
      </c>
      <c r="F19" s="122"/>
      <c r="H19" s="113"/>
    </row>
    <row r="20" spans="1:32" s="118" customFormat="1" ht="33" customHeight="1">
      <c r="A20" s="121">
        <v>1</v>
      </c>
      <c r="B20" s="430" t="s">
        <v>62</v>
      </c>
      <c r="C20" s="430"/>
      <c r="D20" s="430"/>
      <c r="E20" s="117">
        <f>展馆第三方费用汇总!D25</f>
        <v>3493900</v>
      </c>
      <c r="F20" s="127"/>
      <c r="G20" s="256"/>
      <c r="H20" s="119"/>
      <c r="AF20" s="113"/>
    </row>
    <row r="21" spans="1:32" s="118" customFormat="1" ht="33" customHeight="1">
      <c r="A21" s="121">
        <v>2</v>
      </c>
      <c r="B21" s="430" t="s">
        <v>61</v>
      </c>
      <c r="C21" s="430"/>
      <c r="D21" s="430"/>
      <c r="E21" s="117">
        <f>E20*0.1</f>
        <v>349390</v>
      </c>
      <c r="F21" s="127"/>
      <c r="H21" s="119"/>
      <c r="AF21" s="113"/>
    </row>
    <row r="22" spans="1:32" ht="33" customHeight="1">
      <c r="A22" s="418" t="s">
        <v>55</v>
      </c>
      <c r="B22" s="418"/>
      <c r="C22" s="418"/>
      <c r="D22" s="418"/>
      <c r="E22" s="117">
        <f>SUM(E20:E21)*0.06</f>
        <v>230597.4</v>
      </c>
      <c r="F22" s="116"/>
      <c r="H22" s="113"/>
    </row>
    <row r="23" spans="1:32" ht="33" customHeight="1">
      <c r="A23" s="419" t="s">
        <v>54</v>
      </c>
      <c r="B23" s="419"/>
      <c r="C23" s="419"/>
      <c r="D23" s="419"/>
      <c r="E23" s="115">
        <f>SUM(E20:E22)</f>
        <v>4073887.4</v>
      </c>
      <c r="F23" s="114"/>
      <c r="H23" s="113"/>
    </row>
    <row r="24" spans="1:32" ht="22.25" customHeight="1">
      <c r="A24" s="126"/>
      <c r="B24" s="126"/>
      <c r="C24" s="125"/>
      <c r="D24" s="124"/>
      <c r="E24" s="124"/>
      <c r="F24" s="124"/>
      <c r="H24" s="113"/>
    </row>
    <row r="25" spans="1:32" ht="29" customHeight="1">
      <c r="A25" s="123" t="s">
        <v>60</v>
      </c>
      <c r="B25" s="123" t="s">
        <v>59</v>
      </c>
      <c r="C25" s="427" t="s">
        <v>58</v>
      </c>
      <c r="D25" s="427"/>
      <c r="E25" s="122" t="s">
        <v>198</v>
      </c>
      <c r="F25" s="122" t="s">
        <v>57</v>
      </c>
      <c r="H25" s="113"/>
    </row>
    <row r="26" spans="1:32" s="118" customFormat="1" ht="33" customHeight="1">
      <c r="A26" s="121">
        <v>1</v>
      </c>
      <c r="B26" s="429" t="s">
        <v>56</v>
      </c>
      <c r="C26" s="430"/>
      <c r="D26" s="430"/>
      <c r="E26" s="117">
        <f>E21+E20+E13</f>
        <v>18801200</v>
      </c>
      <c r="F26" s="120"/>
      <c r="G26" s="256"/>
      <c r="H26" s="119"/>
      <c r="AF26" s="113"/>
    </row>
    <row r="27" spans="1:32" ht="33" customHeight="1">
      <c r="A27" s="418" t="s">
        <v>55</v>
      </c>
      <c r="B27" s="418"/>
      <c r="C27" s="418"/>
      <c r="D27" s="418"/>
      <c r="E27" s="117">
        <f>E26*0.06</f>
        <v>1128072</v>
      </c>
      <c r="F27" s="116"/>
      <c r="H27" s="113"/>
    </row>
    <row r="28" spans="1:32" ht="33" customHeight="1">
      <c r="A28" s="419" t="s">
        <v>54</v>
      </c>
      <c r="B28" s="419"/>
      <c r="C28" s="419"/>
      <c r="D28" s="419"/>
      <c r="E28" s="115">
        <f>SUM(E26:E27)</f>
        <v>19929272</v>
      </c>
      <c r="F28" s="114"/>
      <c r="H28" s="113"/>
    </row>
  </sheetData>
  <mergeCells count="24">
    <mergeCell ref="A27:D27"/>
    <mergeCell ref="A28:D28"/>
    <mergeCell ref="C25:D25"/>
    <mergeCell ref="B26:D26"/>
    <mergeCell ref="B18:B19"/>
    <mergeCell ref="A18:A19"/>
    <mergeCell ref="C18:D19"/>
    <mergeCell ref="A22:D22"/>
    <mergeCell ref="A23:D23"/>
    <mergeCell ref="B20:D20"/>
    <mergeCell ref="B21:D21"/>
    <mergeCell ref="F1:F5"/>
    <mergeCell ref="B10:B11"/>
    <mergeCell ref="F7:F8"/>
    <mergeCell ref="A12:C13"/>
    <mergeCell ref="A7:A8"/>
    <mergeCell ref="D7:E7"/>
    <mergeCell ref="C7:C8"/>
    <mergeCell ref="B7:B8"/>
    <mergeCell ref="D16:E16"/>
    <mergeCell ref="A1:E1"/>
    <mergeCell ref="A14:C14"/>
    <mergeCell ref="A15:C15"/>
    <mergeCell ref="A16:C16"/>
  </mergeCells>
  <phoneticPr fontId="3" type="noConversion"/>
  <printOptions horizontalCentered="1"/>
  <pageMargins left="0.19685039370078741" right="0.19685039370078741" top="0.27559055118110237" bottom="0.31496062992125984" header="0.2" footer="0.19685039370078741"/>
  <pageSetup paperSize="9" scale="77" orientation="portrait" horizontalDpi="1200" verticalDpi="1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B3724-EDF4-4A31-968A-E6DFD91D075E}">
  <sheetPr>
    <pageSetUpPr fitToPage="1"/>
  </sheetPr>
  <dimension ref="A1:IM51"/>
  <sheetViews>
    <sheetView zoomScale="85" zoomScaleNormal="85" workbookViewId="0">
      <selection activeCell="B1" sqref="B1:J28"/>
    </sheetView>
  </sheetViews>
  <sheetFormatPr baseColWidth="10" defaultColWidth="11" defaultRowHeight="14" customHeight="1"/>
  <cols>
    <col min="1" max="1" width="3.6640625" style="74" customWidth="1"/>
    <col min="2" max="2" width="7" style="20" customWidth="1"/>
    <col min="3" max="3" width="36.33203125" style="20" customWidth="1"/>
    <col min="4" max="4" width="27.6640625" style="20" customWidth="1"/>
    <col min="5" max="6" width="6.6640625" style="20" customWidth="1"/>
    <col min="7" max="7" width="12" style="20" customWidth="1"/>
    <col min="8" max="8" width="11.1640625" style="20" customWidth="1"/>
    <col min="9" max="9" width="14.6640625" style="20" customWidth="1"/>
    <col min="10" max="10" width="7.83203125" style="102" customWidth="1"/>
    <col min="11" max="11" width="15" style="229" customWidth="1"/>
    <col min="12" max="256" width="11" style="20"/>
    <col min="257" max="257" width="3.6640625" style="20" customWidth="1"/>
    <col min="258" max="258" width="7" style="20" customWidth="1"/>
    <col min="259" max="259" width="36.33203125" style="20" customWidth="1"/>
    <col min="260" max="260" width="27.6640625" style="20" customWidth="1"/>
    <col min="261" max="262" width="10.33203125" style="20" customWidth="1"/>
    <col min="263" max="263" width="14.6640625" style="20" customWidth="1"/>
    <col min="264" max="264" width="16.83203125" style="20" customWidth="1"/>
    <col min="265" max="265" width="18.83203125" style="20" customWidth="1"/>
    <col min="266" max="266" width="11.1640625" style="20" customWidth="1"/>
    <col min="267" max="267" width="15" style="20" customWidth="1"/>
    <col min="268" max="512" width="11" style="20"/>
    <col min="513" max="513" width="3.6640625" style="20" customWidth="1"/>
    <col min="514" max="514" width="7" style="20" customWidth="1"/>
    <col min="515" max="515" width="36.33203125" style="20" customWidth="1"/>
    <col min="516" max="516" width="27.6640625" style="20" customWidth="1"/>
    <col min="517" max="518" width="10.33203125" style="20" customWidth="1"/>
    <col min="519" max="519" width="14.6640625" style="20" customWidth="1"/>
    <col min="520" max="520" width="16.83203125" style="20" customWidth="1"/>
    <col min="521" max="521" width="18.83203125" style="20" customWidth="1"/>
    <col min="522" max="522" width="11.1640625" style="20" customWidth="1"/>
    <col min="523" max="523" width="15" style="20" customWidth="1"/>
    <col min="524" max="768" width="11" style="20"/>
    <col min="769" max="769" width="3.6640625" style="20" customWidth="1"/>
    <col min="770" max="770" width="7" style="20" customWidth="1"/>
    <col min="771" max="771" width="36.33203125" style="20" customWidth="1"/>
    <col min="772" max="772" width="27.6640625" style="20" customWidth="1"/>
    <col min="773" max="774" width="10.33203125" style="20" customWidth="1"/>
    <col min="775" max="775" width="14.6640625" style="20" customWidth="1"/>
    <col min="776" max="776" width="16.83203125" style="20" customWidth="1"/>
    <col min="777" max="777" width="18.83203125" style="20" customWidth="1"/>
    <col min="778" max="778" width="11.1640625" style="20" customWidth="1"/>
    <col min="779" max="779" width="15" style="20" customWidth="1"/>
    <col min="780" max="1024" width="11" style="20"/>
    <col min="1025" max="1025" width="3.6640625" style="20" customWidth="1"/>
    <col min="1026" max="1026" width="7" style="20" customWidth="1"/>
    <col min="1027" max="1027" width="36.33203125" style="20" customWidth="1"/>
    <col min="1028" max="1028" width="27.6640625" style="20" customWidth="1"/>
    <col min="1029" max="1030" width="10.33203125" style="20" customWidth="1"/>
    <col min="1031" max="1031" width="14.6640625" style="20" customWidth="1"/>
    <col min="1032" max="1032" width="16.83203125" style="20" customWidth="1"/>
    <col min="1033" max="1033" width="18.83203125" style="20" customWidth="1"/>
    <col min="1034" max="1034" width="11.1640625" style="20" customWidth="1"/>
    <col min="1035" max="1035" width="15" style="20" customWidth="1"/>
    <col min="1036" max="1280" width="11" style="20"/>
    <col min="1281" max="1281" width="3.6640625" style="20" customWidth="1"/>
    <col min="1282" max="1282" width="7" style="20" customWidth="1"/>
    <col min="1283" max="1283" width="36.33203125" style="20" customWidth="1"/>
    <col min="1284" max="1284" width="27.6640625" style="20" customWidth="1"/>
    <col min="1285" max="1286" width="10.33203125" style="20" customWidth="1"/>
    <col min="1287" max="1287" width="14.6640625" style="20" customWidth="1"/>
    <col min="1288" max="1288" width="16.83203125" style="20" customWidth="1"/>
    <col min="1289" max="1289" width="18.83203125" style="20" customWidth="1"/>
    <col min="1290" max="1290" width="11.1640625" style="20" customWidth="1"/>
    <col min="1291" max="1291" width="15" style="20" customWidth="1"/>
    <col min="1292" max="1536" width="11" style="20"/>
    <col min="1537" max="1537" width="3.6640625" style="20" customWidth="1"/>
    <col min="1538" max="1538" width="7" style="20" customWidth="1"/>
    <col min="1539" max="1539" width="36.33203125" style="20" customWidth="1"/>
    <col min="1540" max="1540" width="27.6640625" style="20" customWidth="1"/>
    <col min="1541" max="1542" width="10.33203125" style="20" customWidth="1"/>
    <col min="1543" max="1543" width="14.6640625" style="20" customWidth="1"/>
    <col min="1544" max="1544" width="16.83203125" style="20" customWidth="1"/>
    <col min="1545" max="1545" width="18.83203125" style="20" customWidth="1"/>
    <col min="1546" max="1546" width="11.1640625" style="20" customWidth="1"/>
    <col min="1547" max="1547" width="15" style="20" customWidth="1"/>
    <col min="1548" max="1792" width="11" style="20"/>
    <col min="1793" max="1793" width="3.6640625" style="20" customWidth="1"/>
    <col min="1794" max="1794" width="7" style="20" customWidth="1"/>
    <col min="1795" max="1795" width="36.33203125" style="20" customWidth="1"/>
    <col min="1796" max="1796" width="27.6640625" style="20" customWidth="1"/>
    <col min="1797" max="1798" width="10.33203125" style="20" customWidth="1"/>
    <col min="1799" max="1799" width="14.6640625" style="20" customWidth="1"/>
    <col min="1800" max="1800" width="16.83203125" style="20" customWidth="1"/>
    <col min="1801" max="1801" width="18.83203125" style="20" customWidth="1"/>
    <col min="1802" max="1802" width="11.1640625" style="20" customWidth="1"/>
    <col min="1803" max="1803" width="15" style="20" customWidth="1"/>
    <col min="1804" max="2048" width="11" style="20"/>
    <col min="2049" max="2049" width="3.6640625" style="20" customWidth="1"/>
    <col min="2050" max="2050" width="7" style="20" customWidth="1"/>
    <col min="2051" max="2051" width="36.33203125" style="20" customWidth="1"/>
    <col min="2052" max="2052" width="27.6640625" style="20" customWidth="1"/>
    <col min="2053" max="2054" width="10.33203125" style="20" customWidth="1"/>
    <col min="2055" max="2055" width="14.6640625" style="20" customWidth="1"/>
    <col min="2056" max="2056" width="16.83203125" style="20" customWidth="1"/>
    <col min="2057" max="2057" width="18.83203125" style="20" customWidth="1"/>
    <col min="2058" max="2058" width="11.1640625" style="20" customWidth="1"/>
    <col min="2059" max="2059" width="15" style="20" customWidth="1"/>
    <col min="2060" max="2304" width="11" style="20"/>
    <col min="2305" max="2305" width="3.6640625" style="20" customWidth="1"/>
    <col min="2306" max="2306" width="7" style="20" customWidth="1"/>
    <col min="2307" max="2307" width="36.33203125" style="20" customWidth="1"/>
    <col min="2308" max="2308" width="27.6640625" style="20" customWidth="1"/>
    <col min="2309" max="2310" width="10.33203125" style="20" customWidth="1"/>
    <col min="2311" max="2311" width="14.6640625" style="20" customWidth="1"/>
    <col min="2312" max="2312" width="16.83203125" style="20" customWidth="1"/>
    <col min="2313" max="2313" width="18.83203125" style="20" customWidth="1"/>
    <col min="2314" max="2314" width="11.1640625" style="20" customWidth="1"/>
    <col min="2315" max="2315" width="15" style="20" customWidth="1"/>
    <col min="2316" max="2560" width="11" style="20"/>
    <col min="2561" max="2561" width="3.6640625" style="20" customWidth="1"/>
    <col min="2562" max="2562" width="7" style="20" customWidth="1"/>
    <col min="2563" max="2563" width="36.33203125" style="20" customWidth="1"/>
    <col min="2564" max="2564" width="27.6640625" style="20" customWidth="1"/>
    <col min="2565" max="2566" width="10.33203125" style="20" customWidth="1"/>
    <col min="2567" max="2567" width="14.6640625" style="20" customWidth="1"/>
    <col min="2568" max="2568" width="16.83203125" style="20" customWidth="1"/>
    <col min="2569" max="2569" width="18.83203125" style="20" customWidth="1"/>
    <col min="2570" max="2570" width="11.1640625" style="20" customWidth="1"/>
    <col min="2571" max="2571" width="15" style="20" customWidth="1"/>
    <col min="2572" max="2816" width="11" style="20"/>
    <col min="2817" max="2817" width="3.6640625" style="20" customWidth="1"/>
    <col min="2818" max="2818" width="7" style="20" customWidth="1"/>
    <col min="2819" max="2819" width="36.33203125" style="20" customWidth="1"/>
    <col min="2820" max="2820" width="27.6640625" style="20" customWidth="1"/>
    <col min="2821" max="2822" width="10.33203125" style="20" customWidth="1"/>
    <col min="2823" max="2823" width="14.6640625" style="20" customWidth="1"/>
    <col min="2824" max="2824" width="16.83203125" style="20" customWidth="1"/>
    <col min="2825" max="2825" width="18.83203125" style="20" customWidth="1"/>
    <col min="2826" max="2826" width="11.1640625" style="20" customWidth="1"/>
    <col min="2827" max="2827" width="15" style="20" customWidth="1"/>
    <col min="2828" max="3072" width="11" style="20"/>
    <col min="3073" max="3073" width="3.6640625" style="20" customWidth="1"/>
    <col min="3074" max="3074" width="7" style="20" customWidth="1"/>
    <col min="3075" max="3075" width="36.33203125" style="20" customWidth="1"/>
    <col min="3076" max="3076" width="27.6640625" style="20" customWidth="1"/>
    <col min="3077" max="3078" width="10.33203125" style="20" customWidth="1"/>
    <col min="3079" max="3079" width="14.6640625" style="20" customWidth="1"/>
    <col min="3080" max="3080" width="16.83203125" style="20" customWidth="1"/>
    <col min="3081" max="3081" width="18.83203125" style="20" customWidth="1"/>
    <col min="3082" max="3082" width="11.1640625" style="20" customWidth="1"/>
    <col min="3083" max="3083" width="15" style="20" customWidth="1"/>
    <col min="3084" max="3328" width="11" style="20"/>
    <col min="3329" max="3329" width="3.6640625" style="20" customWidth="1"/>
    <col min="3330" max="3330" width="7" style="20" customWidth="1"/>
    <col min="3331" max="3331" width="36.33203125" style="20" customWidth="1"/>
    <col min="3332" max="3332" width="27.6640625" style="20" customWidth="1"/>
    <col min="3333" max="3334" width="10.33203125" style="20" customWidth="1"/>
    <col min="3335" max="3335" width="14.6640625" style="20" customWidth="1"/>
    <col min="3336" max="3336" width="16.83203125" style="20" customWidth="1"/>
    <col min="3337" max="3337" width="18.83203125" style="20" customWidth="1"/>
    <col min="3338" max="3338" width="11.1640625" style="20" customWidth="1"/>
    <col min="3339" max="3339" width="15" style="20" customWidth="1"/>
    <col min="3340" max="3584" width="11" style="20"/>
    <col min="3585" max="3585" width="3.6640625" style="20" customWidth="1"/>
    <col min="3586" max="3586" width="7" style="20" customWidth="1"/>
    <col min="3587" max="3587" width="36.33203125" style="20" customWidth="1"/>
    <col min="3588" max="3588" width="27.6640625" style="20" customWidth="1"/>
    <col min="3589" max="3590" width="10.33203125" style="20" customWidth="1"/>
    <col min="3591" max="3591" width="14.6640625" style="20" customWidth="1"/>
    <col min="3592" max="3592" width="16.83203125" style="20" customWidth="1"/>
    <col min="3593" max="3593" width="18.83203125" style="20" customWidth="1"/>
    <col min="3594" max="3594" width="11.1640625" style="20" customWidth="1"/>
    <col min="3595" max="3595" width="15" style="20" customWidth="1"/>
    <col min="3596" max="3840" width="11" style="20"/>
    <col min="3841" max="3841" width="3.6640625" style="20" customWidth="1"/>
    <col min="3842" max="3842" width="7" style="20" customWidth="1"/>
    <col min="3843" max="3843" width="36.33203125" style="20" customWidth="1"/>
    <col min="3844" max="3844" width="27.6640625" style="20" customWidth="1"/>
    <col min="3845" max="3846" width="10.33203125" style="20" customWidth="1"/>
    <col min="3847" max="3847" width="14.6640625" style="20" customWidth="1"/>
    <col min="3848" max="3848" width="16.83203125" style="20" customWidth="1"/>
    <col min="3849" max="3849" width="18.83203125" style="20" customWidth="1"/>
    <col min="3850" max="3850" width="11.1640625" style="20" customWidth="1"/>
    <col min="3851" max="3851" width="15" style="20" customWidth="1"/>
    <col min="3852" max="4096" width="11" style="20"/>
    <col min="4097" max="4097" width="3.6640625" style="20" customWidth="1"/>
    <col min="4098" max="4098" width="7" style="20" customWidth="1"/>
    <col min="4099" max="4099" width="36.33203125" style="20" customWidth="1"/>
    <col min="4100" max="4100" width="27.6640625" style="20" customWidth="1"/>
    <col min="4101" max="4102" width="10.33203125" style="20" customWidth="1"/>
    <col min="4103" max="4103" width="14.6640625" style="20" customWidth="1"/>
    <col min="4104" max="4104" width="16.83203125" style="20" customWidth="1"/>
    <col min="4105" max="4105" width="18.83203125" style="20" customWidth="1"/>
    <col min="4106" max="4106" width="11.1640625" style="20" customWidth="1"/>
    <col min="4107" max="4107" width="15" style="20" customWidth="1"/>
    <col min="4108" max="4352" width="11" style="20"/>
    <col min="4353" max="4353" width="3.6640625" style="20" customWidth="1"/>
    <col min="4354" max="4354" width="7" style="20" customWidth="1"/>
    <col min="4355" max="4355" width="36.33203125" style="20" customWidth="1"/>
    <col min="4356" max="4356" width="27.6640625" style="20" customWidth="1"/>
    <col min="4357" max="4358" width="10.33203125" style="20" customWidth="1"/>
    <col min="4359" max="4359" width="14.6640625" style="20" customWidth="1"/>
    <col min="4360" max="4360" width="16.83203125" style="20" customWidth="1"/>
    <col min="4361" max="4361" width="18.83203125" style="20" customWidth="1"/>
    <col min="4362" max="4362" width="11.1640625" style="20" customWidth="1"/>
    <col min="4363" max="4363" width="15" style="20" customWidth="1"/>
    <col min="4364" max="4608" width="11" style="20"/>
    <col min="4609" max="4609" width="3.6640625" style="20" customWidth="1"/>
    <col min="4610" max="4610" width="7" style="20" customWidth="1"/>
    <col min="4611" max="4611" width="36.33203125" style="20" customWidth="1"/>
    <col min="4612" max="4612" width="27.6640625" style="20" customWidth="1"/>
    <col min="4613" max="4614" width="10.33203125" style="20" customWidth="1"/>
    <col min="4615" max="4615" width="14.6640625" style="20" customWidth="1"/>
    <col min="4616" max="4616" width="16.83203125" style="20" customWidth="1"/>
    <col min="4617" max="4617" width="18.83203125" style="20" customWidth="1"/>
    <col min="4618" max="4618" width="11.1640625" style="20" customWidth="1"/>
    <col min="4619" max="4619" width="15" style="20" customWidth="1"/>
    <col min="4620" max="4864" width="11" style="20"/>
    <col min="4865" max="4865" width="3.6640625" style="20" customWidth="1"/>
    <col min="4866" max="4866" width="7" style="20" customWidth="1"/>
    <col min="4867" max="4867" width="36.33203125" style="20" customWidth="1"/>
    <col min="4868" max="4868" width="27.6640625" style="20" customWidth="1"/>
    <col min="4869" max="4870" width="10.33203125" style="20" customWidth="1"/>
    <col min="4871" max="4871" width="14.6640625" style="20" customWidth="1"/>
    <col min="4872" max="4872" width="16.83203125" style="20" customWidth="1"/>
    <col min="4873" max="4873" width="18.83203125" style="20" customWidth="1"/>
    <col min="4874" max="4874" width="11.1640625" style="20" customWidth="1"/>
    <col min="4875" max="4875" width="15" style="20" customWidth="1"/>
    <col min="4876" max="5120" width="11" style="20"/>
    <col min="5121" max="5121" width="3.6640625" style="20" customWidth="1"/>
    <col min="5122" max="5122" width="7" style="20" customWidth="1"/>
    <col min="5123" max="5123" width="36.33203125" style="20" customWidth="1"/>
    <col min="5124" max="5124" width="27.6640625" style="20" customWidth="1"/>
    <col min="5125" max="5126" width="10.33203125" style="20" customWidth="1"/>
    <col min="5127" max="5127" width="14.6640625" style="20" customWidth="1"/>
    <col min="5128" max="5128" width="16.83203125" style="20" customWidth="1"/>
    <col min="5129" max="5129" width="18.83203125" style="20" customWidth="1"/>
    <col min="5130" max="5130" width="11.1640625" style="20" customWidth="1"/>
    <col min="5131" max="5131" width="15" style="20" customWidth="1"/>
    <col min="5132" max="5376" width="11" style="20"/>
    <col min="5377" max="5377" width="3.6640625" style="20" customWidth="1"/>
    <col min="5378" max="5378" width="7" style="20" customWidth="1"/>
    <col min="5379" max="5379" width="36.33203125" style="20" customWidth="1"/>
    <col min="5380" max="5380" width="27.6640625" style="20" customWidth="1"/>
    <col min="5381" max="5382" width="10.33203125" style="20" customWidth="1"/>
    <col min="5383" max="5383" width="14.6640625" style="20" customWidth="1"/>
    <col min="5384" max="5384" width="16.83203125" style="20" customWidth="1"/>
    <col min="5385" max="5385" width="18.83203125" style="20" customWidth="1"/>
    <col min="5386" max="5386" width="11.1640625" style="20" customWidth="1"/>
    <col min="5387" max="5387" width="15" style="20" customWidth="1"/>
    <col min="5388" max="5632" width="11" style="20"/>
    <col min="5633" max="5633" width="3.6640625" style="20" customWidth="1"/>
    <col min="5634" max="5634" width="7" style="20" customWidth="1"/>
    <col min="5635" max="5635" width="36.33203125" style="20" customWidth="1"/>
    <col min="5636" max="5636" width="27.6640625" style="20" customWidth="1"/>
    <col min="5637" max="5638" width="10.33203125" style="20" customWidth="1"/>
    <col min="5639" max="5639" width="14.6640625" style="20" customWidth="1"/>
    <col min="5640" max="5640" width="16.83203125" style="20" customWidth="1"/>
    <col min="5641" max="5641" width="18.83203125" style="20" customWidth="1"/>
    <col min="5642" max="5642" width="11.1640625" style="20" customWidth="1"/>
    <col min="5643" max="5643" width="15" style="20" customWidth="1"/>
    <col min="5644" max="5888" width="11" style="20"/>
    <col min="5889" max="5889" width="3.6640625" style="20" customWidth="1"/>
    <col min="5890" max="5890" width="7" style="20" customWidth="1"/>
    <col min="5891" max="5891" width="36.33203125" style="20" customWidth="1"/>
    <col min="5892" max="5892" width="27.6640625" style="20" customWidth="1"/>
    <col min="5893" max="5894" width="10.33203125" style="20" customWidth="1"/>
    <col min="5895" max="5895" width="14.6640625" style="20" customWidth="1"/>
    <col min="5896" max="5896" width="16.83203125" style="20" customWidth="1"/>
    <col min="5897" max="5897" width="18.83203125" style="20" customWidth="1"/>
    <col min="5898" max="5898" width="11.1640625" style="20" customWidth="1"/>
    <col min="5899" max="5899" width="15" style="20" customWidth="1"/>
    <col min="5900" max="6144" width="11" style="20"/>
    <col min="6145" max="6145" width="3.6640625" style="20" customWidth="1"/>
    <col min="6146" max="6146" width="7" style="20" customWidth="1"/>
    <col min="6147" max="6147" width="36.33203125" style="20" customWidth="1"/>
    <col min="6148" max="6148" width="27.6640625" style="20" customWidth="1"/>
    <col min="6149" max="6150" width="10.33203125" style="20" customWidth="1"/>
    <col min="6151" max="6151" width="14.6640625" style="20" customWidth="1"/>
    <col min="6152" max="6152" width="16.83203125" style="20" customWidth="1"/>
    <col min="6153" max="6153" width="18.83203125" style="20" customWidth="1"/>
    <col min="6154" max="6154" width="11.1640625" style="20" customWidth="1"/>
    <col min="6155" max="6155" width="15" style="20" customWidth="1"/>
    <col min="6156" max="6400" width="11" style="20"/>
    <col min="6401" max="6401" width="3.6640625" style="20" customWidth="1"/>
    <col min="6402" max="6402" width="7" style="20" customWidth="1"/>
    <col min="6403" max="6403" width="36.33203125" style="20" customWidth="1"/>
    <col min="6404" max="6404" width="27.6640625" style="20" customWidth="1"/>
    <col min="6405" max="6406" width="10.33203125" style="20" customWidth="1"/>
    <col min="6407" max="6407" width="14.6640625" style="20" customWidth="1"/>
    <col min="6408" max="6408" width="16.83203125" style="20" customWidth="1"/>
    <col min="6409" max="6409" width="18.83203125" style="20" customWidth="1"/>
    <col min="6410" max="6410" width="11.1640625" style="20" customWidth="1"/>
    <col min="6411" max="6411" width="15" style="20" customWidth="1"/>
    <col min="6412" max="6656" width="11" style="20"/>
    <col min="6657" max="6657" width="3.6640625" style="20" customWidth="1"/>
    <col min="6658" max="6658" width="7" style="20" customWidth="1"/>
    <col min="6659" max="6659" width="36.33203125" style="20" customWidth="1"/>
    <col min="6660" max="6660" width="27.6640625" style="20" customWidth="1"/>
    <col min="6661" max="6662" width="10.33203125" style="20" customWidth="1"/>
    <col min="6663" max="6663" width="14.6640625" style="20" customWidth="1"/>
    <col min="6664" max="6664" width="16.83203125" style="20" customWidth="1"/>
    <col min="6665" max="6665" width="18.83203125" style="20" customWidth="1"/>
    <col min="6666" max="6666" width="11.1640625" style="20" customWidth="1"/>
    <col min="6667" max="6667" width="15" style="20" customWidth="1"/>
    <col min="6668" max="6912" width="11" style="20"/>
    <col min="6913" max="6913" width="3.6640625" style="20" customWidth="1"/>
    <col min="6914" max="6914" width="7" style="20" customWidth="1"/>
    <col min="6915" max="6915" width="36.33203125" style="20" customWidth="1"/>
    <col min="6916" max="6916" width="27.6640625" style="20" customWidth="1"/>
    <col min="6917" max="6918" width="10.33203125" style="20" customWidth="1"/>
    <col min="6919" max="6919" width="14.6640625" style="20" customWidth="1"/>
    <col min="6920" max="6920" width="16.83203125" style="20" customWidth="1"/>
    <col min="6921" max="6921" width="18.83203125" style="20" customWidth="1"/>
    <col min="6922" max="6922" width="11.1640625" style="20" customWidth="1"/>
    <col min="6923" max="6923" width="15" style="20" customWidth="1"/>
    <col min="6924" max="7168" width="11" style="20"/>
    <col min="7169" max="7169" width="3.6640625" style="20" customWidth="1"/>
    <col min="7170" max="7170" width="7" style="20" customWidth="1"/>
    <col min="7171" max="7171" width="36.33203125" style="20" customWidth="1"/>
    <col min="7172" max="7172" width="27.6640625" style="20" customWidth="1"/>
    <col min="7173" max="7174" width="10.33203125" style="20" customWidth="1"/>
    <col min="7175" max="7175" width="14.6640625" style="20" customWidth="1"/>
    <col min="7176" max="7176" width="16.83203125" style="20" customWidth="1"/>
    <col min="7177" max="7177" width="18.83203125" style="20" customWidth="1"/>
    <col min="7178" max="7178" width="11.1640625" style="20" customWidth="1"/>
    <col min="7179" max="7179" width="15" style="20" customWidth="1"/>
    <col min="7180" max="7424" width="11" style="20"/>
    <col min="7425" max="7425" width="3.6640625" style="20" customWidth="1"/>
    <col min="7426" max="7426" width="7" style="20" customWidth="1"/>
    <col min="7427" max="7427" width="36.33203125" style="20" customWidth="1"/>
    <col min="7428" max="7428" width="27.6640625" style="20" customWidth="1"/>
    <col min="7429" max="7430" width="10.33203125" style="20" customWidth="1"/>
    <col min="7431" max="7431" width="14.6640625" style="20" customWidth="1"/>
    <col min="7432" max="7432" width="16.83203125" style="20" customWidth="1"/>
    <col min="7433" max="7433" width="18.83203125" style="20" customWidth="1"/>
    <col min="7434" max="7434" width="11.1640625" style="20" customWidth="1"/>
    <col min="7435" max="7435" width="15" style="20" customWidth="1"/>
    <col min="7436" max="7680" width="11" style="20"/>
    <col min="7681" max="7681" width="3.6640625" style="20" customWidth="1"/>
    <col min="7682" max="7682" width="7" style="20" customWidth="1"/>
    <col min="7683" max="7683" width="36.33203125" style="20" customWidth="1"/>
    <col min="7684" max="7684" width="27.6640625" style="20" customWidth="1"/>
    <col min="7685" max="7686" width="10.33203125" style="20" customWidth="1"/>
    <col min="7687" max="7687" width="14.6640625" style="20" customWidth="1"/>
    <col min="7688" max="7688" width="16.83203125" style="20" customWidth="1"/>
    <col min="7689" max="7689" width="18.83203125" style="20" customWidth="1"/>
    <col min="7690" max="7690" width="11.1640625" style="20" customWidth="1"/>
    <col min="7691" max="7691" width="15" style="20" customWidth="1"/>
    <col min="7692" max="7936" width="11" style="20"/>
    <col min="7937" max="7937" width="3.6640625" style="20" customWidth="1"/>
    <col min="7938" max="7938" width="7" style="20" customWidth="1"/>
    <col min="7939" max="7939" width="36.33203125" style="20" customWidth="1"/>
    <col min="7940" max="7940" width="27.6640625" style="20" customWidth="1"/>
    <col min="7941" max="7942" width="10.33203125" style="20" customWidth="1"/>
    <col min="7943" max="7943" width="14.6640625" style="20" customWidth="1"/>
    <col min="7944" max="7944" width="16.83203125" style="20" customWidth="1"/>
    <col min="7945" max="7945" width="18.83203125" style="20" customWidth="1"/>
    <col min="7946" max="7946" width="11.1640625" style="20" customWidth="1"/>
    <col min="7947" max="7947" width="15" style="20" customWidth="1"/>
    <col min="7948" max="8192" width="11" style="20"/>
    <col min="8193" max="8193" width="3.6640625" style="20" customWidth="1"/>
    <col min="8194" max="8194" width="7" style="20" customWidth="1"/>
    <col min="8195" max="8195" width="36.33203125" style="20" customWidth="1"/>
    <col min="8196" max="8196" width="27.6640625" style="20" customWidth="1"/>
    <col min="8197" max="8198" width="10.33203125" style="20" customWidth="1"/>
    <col min="8199" max="8199" width="14.6640625" style="20" customWidth="1"/>
    <col min="8200" max="8200" width="16.83203125" style="20" customWidth="1"/>
    <col min="8201" max="8201" width="18.83203125" style="20" customWidth="1"/>
    <col min="8202" max="8202" width="11.1640625" style="20" customWidth="1"/>
    <col min="8203" max="8203" width="15" style="20" customWidth="1"/>
    <col min="8204" max="8448" width="11" style="20"/>
    <col min="8449" max="8449" width="3.6640625" style="20" customWidth="1"/>
    <col min="8450" max="8450" width="7" style="20" customWidth="1"/>
    <col min="8451" max="8451" width="36.33203125" style="20" customWidth="1"/>
    <col min="8452" max="8452" width="27.6640625" style="20" customWidth="1"/>
    <col min="8453" max="8454" width="10.33203125" style="20" customWidth="1"/>
    <col min="8455" max="8455" width="14.6640625" style="20" customWidth="1"/>
    <col min="8456" max="8456" width="16.83203125" style="20" customWidth="1"/>
    <col min="8457" max="8457" width="18.83203125" style="20" customWidth="1"/>
    <col min="8458" max="8458" width="11.1640625" style="20" customWidth="1"/>
    <col min="8459" max="8459" width="15" style="20" customWidth="1"/>
    <col min="8460" max="8704" width="11" style="20"/>
    <col min="8705" max="8705" width="3.6640625" style="20" customWidth="1"/>
    <col min="8706" max="8706" width="7" style="20" customWidth="1"/>
    <col min="8707" max="8707" width="36.33203125" style="20" customWidth="1"/>
    <col min="8708" max="8708" width="27.6640625" style="20" customWidth="1"/>
    <col min="8709" max="8710" width="10.33203125" style="20" customWidth="1"/>
    <col min="8711" max="8711" width="14.6640625" style="20" customWidth="1"/>
    <col min="8712" max="8712" width="16.83203125" style="20" customWidth="1"/>
    <col min="8713" max="8713" width="18.83203125" style="20" customWidth="1"/>
    <col min="8714" max="8714" width="11.1640625" style="20" customWidth="1"/>
    <col min="8715" max="8715" width="15" style="20" customWidth="1"/>
    <col min="8716" max="8960" width="11" style="20"/>
    <col min="8961" max="8961" width="3.6640625" style="20" customWidth="1"/>
    <col min="8962" max="8962" width="7" style="20" customWidth="1"/>
    <col min="8963" max="8963" width="36.33203125" style="20" customWidth="1"/>
    <col min="8964" max="8964" width="27.6640625" style="20" customWidth="1"/>
    <col min="8965" max="8966" width="10.33203125" style="20" customWidth="1"/>
    <col min="8967" max="8967" width="14.6640625" style="20" customWidth="1"/>
    <col min="8968" max="8968" width="16.83203125" style="20" customWidth="1"/>
    <col min="8969" max="8969" width="18.83203125" style="20" customWidth="1"/>
    <col min="8970" max="8970" width="11.1640625" style="20" customWidth="1"/>
    <col min="8971" max="8971" width="15" style="20" customWidth="1"/>
    <col min="8972" max="9216" width="11" style="20"/>
    <col min="9217" max="9217" width="3.6640625" style="20" customWidth="1"/>
    <col min="9218" max="9218" width="7" style="20" customWidth="1"/>
    <col min="9219" max="9219" width="36.33203125" style="20" customWidth="1"/>
    <col min="9220" max="9220" width="27.6640625" style="20" customWidth="1"/>
    <col min="9221" max="9222" width="10.33203125" style="20" customWidth="1"/>
    <col min="9223" max="9223" width="14.6640625" style="20" customWidth="1"/>
    <col min="9224" max="9224" width="16.83203125" style="20" customWidth="1"/>
    <col min="9225" max="9225" width="18.83203125" style="20" customWidth="1"/>
    <col min="9226" max="9226" width="11.1640625" style="20" customWidth="1"/>
    <col min="9227" max="9227" width="15" style="20" customWidth="1"/>
    <col min="9228" max="9472" width="11" style="20"/>
    <col min="9473" max="9473" width="3.6640625" style="20" customWidth="1"/>
    <col min="9474" max="9474" width="7" style="20" customWidth="1"/>
    <col min="9475" max="9475" width="36.33203125" style="20" customWidth="1"/>
    <col min="9476" max="9476" width="27.6640625" style="20" customWidth="1"/>
    <col min="9477" max="9478" width="10.33203125" style="20" customWidth="1"/>
    <col min="9479" max="9479" width="14.6640625" style="20" customWidth="1"/>
    <col min="9480" max="9480" width="16.83203125" style="20" customWidth="1"/>
    <col min="9481" max="9481" width="18.83203125" style="20" customWidth="1"/>
    <col min="9482" max="9482" width="11.1640625" style="20" customWidth="1"/>
    <col min="9483" max="9483" width="15" style="20" customWidth="1"/>
    <col min="9484" max="9728" width="11" style="20"/>
    <col min="9729" max="9729" width="3.6640625" style="20" customWidth="1"/>
    <col min="9730" max="9730" width="7" style="20" customWidth="1"/>
    <col min="9731" max="9731" width="36.33203125" style="20" customWidth="1"/>
    <col min="9732" max="9732" width="27.6640625" style="20" customWidth="1"/>
    <col min="9733" max="9734" width="10.33203125" style="20" customWidth="1"/>
    <col min="9735" max="9735" width="14.6640625" style="20" customWidth="1"/>
    <col min="9736" max="9736" width="16.83203125" style="20" customWidth="1"/>
    <col min="9737" max="9737" width="18.83203125" style="20" customWidth="1"/>
    <col min="9738" max="9738" width="11.1640625" style="20" customWidth="1"/>
    <col min="9739" max="9739" width="15" style="20" customWidth="1"/>
    <col min="9740" max="9984" width="11" style="20"/>
    <col min="9985" max="9985" width="3.6640625" style="20" customWidth="1"/>
    <col min="9986" max="9986" width="7" style="20" customWidth="1"/>
    <col min="9987" max="9987" width="36.33203125" style="20" customWidth="1"/>
    <col min="9988" max="9988" width="27.6640625" style="20" customWidth="1"/>
    <col min="9989" max="9990" width="10.33203125" style="20" customWidth="1"/>
    <col min="9991" max="9991" width="14.6640625" style="20" customWidth="1"/>
    <col min="9992" max="9992" width="16.83203125" style="20" customWidth="1"/>
    <col min="9993" max="9993" width="18.83203125" style="20" customWidth="1"/>
    <col min="9994" max="9994" width="11.1640625" style="20" customWidth="1"/>
    <col min="9995" max="9995" width="15" style="20" customWidth="1"/>
    <col min="9996" max="10240" width="11" style="20"/>
    <col min="10241" max="10241" width="3.6640625" style="20" customWidth="1"/>
    <col min="10242" max="10242" width="7" style="20" customWidth="1"/>
    <col min="10243" max="10243" width="36.33203125" style="20" customWidth="1"/>
    <col min="10244" max="10244" width="27.6640625" style="20" customWidth="1"/>
    <col min="10245" max="10246" width="10.33203125" style="20" customWidth="1"/>
    <col min="10247" max="10247" width="14.6640625" style="20" customWidth="1"/>
    <col min="10248" max="10248" width="16.83203125" style="20" customWidth="1"/>
    <col min="10249" max="10249" width="18.83203125" style="20" customWidth="1"/>
    <col min="10250" max="10250" width="11.1640625" style="20" customWidth="1"/>
    <col min="10251" max="10251" width="15" style="20" customWidth="1"/>
    <col min="10252" max="10496" width="11" style="20"/>
    <col min="10497" max="10497" width="3.6640625" style="20" customWidth="1"/>
    <col min="10498" max="10498" width="7" style="20" customWidth="1"/>
    <col min="10499" max="10499" width="36.33203125" style="20" customWidth="1"/>
    <col min="10500" max="10500" width="27.6640625" style="20" customWidth="1"/>
    <col min="10501" max="10502" width="10.33203125" style="20" customWidth="1"/>
    <col min="10503" max="10503" width="14.6640625" style="20" customWidth="1"/>
    <col min="10504" max="10504" width="16.83203125" style="20" customWidth="1"/>
    <col min="10505" max="10505" width="18.83203125" style="20" customWidth="1"/>
    <col min="10506" max="10506" width="11.1640625" style="20" customWidth="1"/>
    <col min="10507" max="10507" width="15" style="20" customWidth="1"/>
    <col min="10508" max="10752" width="11" style="20"/>
    <col min="10753" max="10753" width="3.6640625" style="20" customWidth="1"/>
    <col min="10754" max="10754" width="7" style="20" customWidth="1"/>
    <col min="10755" max="10755" width="36.33203125" style="20" customWidth="1"/>
    <col min="10756" max="10756" width="27.6640625" style="20" customWidth="1"/>
    <col min="10757" max="10758" width="10.33203125" style="20" customWidth="1"/>
    <col min="10759" max="10759" width="14.6640625" style="20" customWidth="1"/>
    <col min="10760" max="10760" width="16.83203125" style="20" customWidth="1"/>
    <col min="10761" max="10761" width="18.83203125" style="20" customWidth="1"/>
    <col min="10762" max="10762" width="11.1640625" style="20" customWidth="1"/>
    <col min="10763" max="10763" width="15" style="20" customWidth="1"/>
    <col min="10764" max="11008" width="11" style="20"/>
    <col min="11009" max="11009" width="3.6640625" style="20" customWidth="1"/>
    <col min="11010" max="11010" width="7" style="20" customWidth="1"/>
    <col min="11011" max="11011" width="36.33203125" style="20" customWidth="1"/>
    <col min="11012" max="11012" width="27.6640625" style="20" customWidth="1"/>
    <col min="11013" max="11014" width="10.33203125" style="20" customWidth="1"/>
    <col min="11015" max="11015" width="14.6640625" style="20" customWidth="1"/>
    <col min="11016" max="11016" width="16.83203125" style="20" customWidth="1"/>
    <col min="11017" max="11017" width="18.83203125" style="20" customWidth="1"/>
    <col min="11018" max="11018" width="11.1640625" style="20" customWidth="1"/>
    <col min="11019" max="11019" width="15" style="20" customWidth="1"/>
    <col min="11020" max="11264" width="11" style="20"/>
    <col min="11265" max="11265" width="3.6640625" style="20" customWidth="1"/>
    <col min="11266" max="11266" width="7" style="20" customWidth="1"/>
    <col min="11267" max="11267" width="36.33203125" style="20" customWidth="1"/>
    <col min="11268" max="11268" width="27.6640625" style="20" customWidth="1"/>
    <col min="11269" max="11270" width="10.33203125" style="20" customWidth="1"/>
    <col min="11271" max="11271" width="14.6640625" style="20" customWidth="1"/>
    <col min="11272" max="11272" width="16.83203125" style="20" customWidth="1"/>
    <col min="11273" max="11273" width="18.83203125" style="20" customWidth="1"/>
    <col min="11274" max="11274" width="11.1640625" style="20" customWidth="1"/>
    <col min="11275" max="11275" width="15" style="20" customWidth="1"/>
    <col min="11276" max="11520" width="11" style="20"/>
    <col min="11521" max="11521" width="3.6640625" style="20" customWidth="1"/>
    <col min="11522" max="11522" width="7" style="20" customWidth="1"/>
    <col min="11523" max="11523" width="36.33203125" style="20" customWidth="1"/>
    <col min="11524" max="11524" width="27.6640625" style="20" customWidth="1"/>
    <col min="11525" max="11526" width="10.33203125" style="20" customWidth="1"/>
    <col min="11527" max="11527" width="14.6640625" style="20" customWidth="1"/>
    <col min="11528" max="11528" width="16.83203125" style="20" customWidth="1"/>
    <col min="11529" max="11529" width="18.83203125" style="20" customWidth="1"/>
    <col min="11530" max="11530" width="11.1640625" style="20" customWidth="1"/>
    <col min="11531" max="11531" width="15" style="20" customWidth="1"/>
    <col min="11532" max="11776" width="11" style="20"/>
    <col min="11777" max="11777" width="3.6640625" style="20" customWidth="1"/>
    <col min="11778" max="11778" width="7" style="20" customWidth="1"/>
    <col min="11779" max="11779" width="36.33203125" style="20" customWidth="1"/>
    <col min="11780" max="11780" width="27.6640625" style="20" customWidth="1"/>
    <col min="11781" max="11782" width="10.33203125" style="20" customWidth="1"/>
    <col min="11783" max="11783" width="14.6640625" style="20" customWidth="1"/>
    <col min="11784" max="11784" width="16.83203125" style="20" customWidth="1"/>
    <col min="11785" max="11785" width="18.83203125" style="20" customWidth="1"/>
    <col min="11786" max="11786" width="11.1640625" style="20" customWidth="1"/>
    <col min="11787" max="11787" width="15" style="20" customWidth="1"/>
    <col min="11788" max="12032" width="11" style="20"/>
    <col min="12033" max="12033" width="3.6640625" style="20" customWidth="1"/>
    <col min="12034" max="12034" width="7" style="20" customWidth="1"/>
    <col min="12035" max="12035" width="36.33203125" style="20" customWidth="1"/>
    <col min="12036" max="12036" width="27.6640625" style="20" customWidth="1"/>
    <col min="12037" max="12038" width="10.33203125" style="20" customWidth="1"/>
    <col min="12039" max="12039" width="14.6640625" style="20" customWidth="1"/>
    <col min="12040" max="12040" width="16.83203125" style="20" customWidth="1"/>
    <col min="12041" max="12041" width="18.83203125" style="20" customWidth="1"/>
    <col min="12042" max="12042" width="11.1640625" style="20" customWidth="1"/>
    <col min="12043" max="12043" width="15" style="20" customWidth="1"/>
    <col min="12044" max="12288" width="11" style="20"/>
    <col min="12289" max="12289" width="3.6640625" style="20" customWidth="1"/>
    <col min="12290" max="12290" width="7" style="20" customWidth="1"/>
    <col min="12291" max="12291" width="36.33203125" style="20" customWidth="1"/>
    <col min="12292" max="12292" width="27.6640625" style="20" customWidth="1"/>
    <col min="12293" max="12294" width="10.33203125" style="20" customWidth="1"/>
    <col min="12295" max="12295" width="14.6640625" style="20" customWidth="1"/>
    <col min="12296" max="12296" width="16.83203125" style="20" customWidth="1"/>
    <col min="12297" max="12297" width="18.83203125" style="20" customWidth="1"/>
    <col min="12298" max="12298" width="11.1640625" style="20" customWidth="1"/>
    <col min="12299" max="12299" width="15" style="20" customWidth="1"/>
    <col min="12300" max="12544" width="11" style="20"/>
    <col min="12545" max="12545" width="3.6640625" style="20" customWidth="1"/>
    <col min="12546" max="12546" width="7" style="20" customWidth="1"/>
    <col min="12547" max="12547" width="36.33203125" style="20" customWidth="1"/>
    <col min="12548" max="12548" width="27.6640625" style="20" customWidth="1"/>
    <col min="12549" max="12550" width="10.33203125" style="20" customWidth="1"/>
    <col min="12551" max="12551" width="14.6640625" style="20" customWidth="1"/>
    <col min="12552" max="12552" width="16.83203125" style="20" customWidth="1"/>
    <col min="12553" max="12553" width="18.83203125" style="20" customWidth="1"/>
    <col min="12554" max="12554" width="11.1640625" style="20" customWidth="1"/>
    <col min="12555" max="12555" width="15" style="20" customWidth="1"/>
    <col min="12556" max="12800" width="11" style="20"/>
    <col min="12801" max="12801" width="3.6640625" style="20" customWidth="1"/>
    <col min="12802" max="12802" width="7" style="20" customWidth="1"/>
    <col min="12803" max="12803" width="36.33203125" style="20" customWidth="1"/>
    <col min="12804" max="12804" width="27.6640625" style="20" customWidth="1"/>
    <col min="12805" max="12806" width="10.33203125" style="20" customWidth="1"/>
    <col min="12807" max="12807" width="14.6640625" style="20" customWidth="1"/>
    <col min="12808" max="12808" width="16.83203125" style="20" customWidth="1"/>
    <col min="12809" max="12809" width="18.83203125" style="20" customWidth="1"/>
    <col min="12810" max="12810" width="11.1640625" style="20" customWidth="1"/>
    <col min="12811" max="12811" width="15" style="20" customWidth="1"/>
    <col min="12812" max="13056" width="11" style="20"/>
    <col min="13057" max="13057" width="3.6640625" style="20" customWidth="1"/>
    <col min="13058" max="13058" width="7" style="20" customWidth="1"/>
    <col min="13059" max="13059" width="36.33203125" style="20" customWidth="1"/>
    <col min="13060" max="13060" width="27.6640625" style="20" customWidth="1"/>
    <col min="13061" max="13062" width="10.33203125" style="20" customWidth="1"/>
    <col min="13063" max="13063" width="14.6640625" style="20" customWidth="1"/>
    <col min="13064" max="13064" width="16.83203125" style="20" customWidth="1"/>
    <col min="13065" max="13065" width="18.83203125" style="20" customWidth="1"/>
    <col min="13066" max="13066" width="11.1640625" style="20" customWidth="1"/>
    <col min="13067" max="13067" width="15" style="20" customWidth="1"/>
    <col min="13068" max="13312" width="11" style="20"/>
    <col min="13313" max="13313" width="3.6640625" style="20" customWidth="1"/>
    <col min="13314" max="13314" width="7" style="20" customWidth="1"/>
    <col min="13315" max="13315" width="36.33203125" style="20" customWidth="1"/>
    <col min="13316" max="13316" width="27.6640625" style="20" customWidth="1"/>
    <col min="13317" max="13318" width="10.33203125" style="20" customWidth="1"/>
    <col min="13319" max="13319" width="14.6640625" style="20" customWidth="1"/>
    <col min="13320" max="13320" width="16.83203125" style="20" customWidth="1"/>
    <col min="13321" max="13321" width="18.83203125" style="20" customWidth="1"/>
    <col min="13322" max="13322" width="11.1640625" style="20" customWidth="1"/>
    <col min="13323" max="13323" width="15" style="20" customWidth="1"/>
    <col min="13324" max="13568" width="11" style="20"/>
    <col min="13569" max="13569" width="3.6640625" style="20" customWidth="1"/>
    <col min="13570" max="13570" width="7" style="20" customWidth="1"/>
    <col min="13571" max="13571" width="36.33203125" style="20" customWidth="1"/>
    <col min="13572" max="13572" width="27.6640625" style="20" customWidth="1"/>
    <col min="13573" max="13574" width="10.33203125" style="20" customWidth="1"/>
    <col min="13575" max="13575" width="14.6640625" style="20" customWidth="1"/>
    <col min="13576" max="13576" width="16.83203125" style="20" customWidth="1"/>
    <col min="13577" max="13577" width="18.83203125" style="20" customWidth="1"/>
    <col min="13578" max="13578" width="11.1640625" style="20" customWidth="1"/>
    <col min="13579" max="13579" width="15" style="20" customWidth="1"/>
    <col min="13580" max="13824" width="11" style="20"/>
    <col min="13825" max="13825" width="3.6640625" style="20" customWidth="1"/>
    <col min="13826" max="13826" width="7" style="20" customWidth="1"/>
    <col min="13827" max="13827" width="36.33203125" style="20" customWidth="1"/>
    <col min="13828" max="13828" width="27.6640625" style="20" customWidth="1"/>
    <col min="13829" max="13830" width="10.33203125" style="20" customWidth="1"/>
    <col min="13831" max="13831" width="14.6640625" style="20" customWidth="1"/>
    <col min="13832" max="13832" width="16.83203125" style="20" customWidth="1"/>
    <col min="13833" max="13833" width="18.83203125" style="20" customWidth="1"/>
    <col min="13834" max="13834" width="11.1640625" style="20" customWidth="1"/>
    <col min="13835" max="13835" width="15" style="20" customWidth="1"/>
    <col min="13836" max="14080" width="11" style="20"/>
    <col min="14081" max="14081" width="3.6640625" style="20" customWidth="1"/>
    <col min="14082" max="14082" width="7" style="20" customWidth="1"/>
    <col min="14083" max="14083" width="36.33203125" style="20" customWidth="1"/>
    <col min="14084" max="14084" width="27.6640625" style="20" customWidth="1"/>
    <col min="14085" max="14086" width="10.33203125" style="20" customWidth="1"/>
    <col min="14087" max="14087" width="14.6640625" style="20" customWidth="1"/>
    <col min="14088" max="14088" width="16.83203125" style="20" customWidth="1"/>
    <col min="14089" max="14089" width="18.83203125" style="20" customWidth="1"/>
    <col min="14090" max="14090" width="11.1640625" style="20" customWidth="1"/>
    <col min="14091" max="14091" width="15" style="20" customWidth="1"/>
    <col min="14092" max="14336" width="11" style="20"/>
    <col min="14337" max="14337" width="3.6640625" style="20" customWidth="1"/>
    <col min="14338" max="14338" width="7" style="20" customWidth="1"/>
    <col min="14339" max="14339" width="36.33203125" style="20" customWidth="1"/>
    <col min="14340" max="14340" width="27.6640625" style="20" customWidth="1"/>
    <col min="14341" max="14342" width="10.33203125" style="20" customWidth="1"/>
    <col min="14343" max="14343" width="14.6640625" style="20" customWidth="1"/>
    <col min="14344" max="14344" width="16.83203125" style="20" customWidth="1"/>
    <col min="14345" max="14345" width="18.83203125" style="20" customWidth="1"/>
    <col min="14346" max="14346" width="11.1640625" style="20" customWidth="1"/>
    <col min="14347" max="14347" width="15" style="20" customWidth="1"/>
    <col min="14348" max="14592" width="11" style="20"/>
    <col min="14593" max="14593" width="3.6640625" style="20" customWidth="1"/>
    <col min="14594" max="14594" width="7" style="20" customWidth="1"/>
    <col min="14595" max="14595" width="36.33203125" style="20" customWidth="1"/>
    <col min="14596" max="14596" width="27.6640625" style="20" customWidth="1"/>
    <col min="14597" max="14598" width="10.33203125" style="20" customWidth="1"/>
    <col min="14599" max="14599" width="14.6640625" style="20" customWidth="1"/>
    <col min="14600" max="14600" width="16.83203125" style="20" customWidth="1"/>
    <col min="14601" max="14601" width="18.83203125" style="20" customWidth="1"/>
    <col min="14602" max="14602" width="11.1640625" style="20" customWidth="1"/>
    <col min="14603" max="14603" width="15" style="20" customWidth="1"/>
    <col min="14604" max="14848" width="11" style="20"/>
    <col min="14849" max="14849" width="3.6640625" style="20" customWidth="1"/>
    <col min="14850" max="14850" width="7" style="20" customWidth="1"/>
    <col min="14851" max="14851" width="36.33203125" style="20" customWidth="1"/>
    <col min="14852" max="14852" width="27.6640625" style="20" customWidth="1"/>
    <col min="14853" max="14854" width="10.33203125" style="20" customWidth="1"/>
    <col min="14855" max="14855" width="14.6640625" style="20" customWidth="1"/>
    <col min="14856" max="14856" width="16.83203125" style="20" customWidth="1"/>
    <col min="14857" max="14857" width="18.83203125" style="20" customWidth="1"/>
    <col min="14858" max="14858" width="11.1640625" style="20" customWidth="1"/>
    <col min="14859" max="14859" width="15" style="20" customWidth="1"/>
    <col min="14860" max="15104" width="11" style="20"/>
    <col min="15105" max="15105" width="3.6640625" style="20" customWidth="1"/>
    <col min="15106" max="15106" width="7" style="20" customWidth="1"/>
    <col min="15107" max="15107" width="36.33203125" style="20" customWidth="1"/>
    <col min="15108" max="15108" width="27.6640625" style="20" customWidth="1"/>
    <col min="15109" max="15110" width="10.33203125" style="20" customWidth="1"/>
    <col min="15111" max="15111" width="14.6640625" style="20" customWidth="1"/>
    <col min="15112" max="15112" width="16.83203125" style="20" customWidth="1"/>
    <col min="15113" max="15113" width="18.83203125" style="20" customWidth="1"/>
    <col min="15114" max="15114" width="11.1640625" style="20" customWidth="1"/>
    <col min="15115" max="15115" width="15" style="20" customWidth="1"/>
    <col min="15116" max="15360" width="11" style="20"/>
    <col min="15361" max="15361" width="3.6640625" style="20" customWidth="1"/>
    <col min="15362" max="15362" width="7" style="20" customWidth="1"/>
    <col min="15363" max="15363" width="36.33203125" style="20" customWidth="1"/>
    <col min="15364" max="15364" width="27.6640625" style="20" customWidth="1"/>
    <col min="15365" max="15366" width="10.33203125" style="20" customWidth="1"/>
    <col min="15367" max="15367" width="14.6640625" style="20" customWidth="1"/>
    <col min="15368" max="15368" width="16.83203125" style="20" customWidth="1"/>
    <col min="15369" max="15369" width="18.83203125" style="20" customWidth="1"/>
    <col min="15370" max="15370" width="11.1640625" style="20" customWidth="1"/>
    <col min="15371" max="15371" width="15" style="20" customWidth="1"/>
    <col min="15372" max="15616" width="11" style="20"/>
    <col min="15617" max="15617" width="3.6640625" style="20" customWidth="1"/>
    <col min="15618" max="15618" width="7" style="20" customWidth="1"/>
    <col min="15619" max="15619" width="36.33203125" style="20" customWidth="1"/>
    <col min="15620" max="15620" width="27.6640625" style="20" customWidth="1"/>
    <col min="15621" max="15622" width="10.33203125" style="20" customWidth="1"/>
    <col min="15623" max="15623" width="14.6640625" style="20" customWidth="1"/>
    <col min="15624" max="15624" width="16.83203125" style="20" customWidth="1"/>
    <col min="15625" max="15625" width="18.83203125" style="20" customWidth="1"/>
    <col min="15626" max="15626" width="11.1640625" style="20" customWidth="1"/>
    <col min="15627" max="15627" width="15" style="20" customWidth="1"/>
    <col min="15628" max="15872" width="11" style="20"/>
    <col min="15873" max="15873" width="3.6640625" style="20" customWidth="1"/>
    <col min="15874" max="15874" width="7" style="20" customWidth="1"/>
    <col min="15875" max="15875" width="36.33203125" style="20" customWidth="1"/>
    <col min="15876" max="15876" width="27.6640625" style="20" customWidth="1"/>
    <col min="15877" max="15878" width="10.33203125" style="20" customWidth="1"/>
    <col min="15879" max="15879" width="14.6640625" style="20" customWidth="1"/>
    <col min="15880" max="15880" width="16.83203125" style="20" customWidth="1"/>
    <col min="15881" max="15881" width="18.83203125" style="20" customWidth="1"/>
    <col min="15882" max="15882" width="11.1640625" style="20" customWidth="1"/>
    <col min="15883" max="15883" width="15" style="20" customWidth="1"/>
    <col min="15884" max="16128" width="11" style="20"/>
    <col min="16129" max="16129" width="3.6640625" style="20" customWidth="1"/>
    <col min="16130" max="16130" width="7" style="20" customWidth="1"/>
    <col min="16131" max="16131" width="36.33203125" style="20" customWidth="1"/>
    <col min="16132" max="16132" width="27.6640625" style="20" customWidth="1"/>
    <col min="16133" max="16134" width="10.33203125" style="20" customWidth="1"/>
    <col min="16135" max="16135" width="14.6640625" style="20" customWidth="1"/>
    <col min="16136" max="16136" width="16.83203125" style="20" customWidth="1"/>
    <col min="16137" max="16137" width="18.83203125" style="20" customWidth="1"/>
    <col min="16138" max="16138" width="11.1640625" style="20" customWidth="1"/>
    <col min="16139" max="16139" width="15" style="20" customWidth="1"/>
    <col min="16140" max="16384" width="11" style="20"/>
  </cols>
  <sheetData>
    <row r="1" spans="1:247" s="229" customFormat="1" ht="16">
      <c r="A1" s="13"/>
      <c r="B1" s="14"/>
      <c r="C1" s="14"/>
      <c r="E1" s="231"/>
      <c r="F1" s="231"/>
      <c r="G1" s="231"/>
      <c r="H1" s="17"/>
      <c r="I1" s="17"/>
      <c r="J1" s="231"/>
    </row>
    <row r="2" spans="1:247" ht="17">
      <c r="A2" s="18"/>
      <c r="B2" s="26" t="s">
        <v>0</v>
      </c>
      <c r="C2" s="233"/>
      <c r="D2" s="21"/>
      <c r="E2" s="27"/>
      <c r="F2" s="497" t="s">
        <v>1</v>
      </c>
      <c r="G2" s="497"/>
      <c r="H2" s="243" t="s">
        <v>184</v>
      </c>
      <c r="I2" s="23"/>
      <c r="J2" s="24"/>
    </row>
    <row r="3" spans="1:247" s="33" customFormat="1" ht="17">
      <c r="A3" s="13"/>
      <c r="B3" s="22"/>
      <c r="C3" s="29" t="s">
        <v>130</v>
      </c>
      <c r="D3" s="30"/>
      <c r="E3" s="22"/>
      <c r="F3" s="31" t="s">
        <v>2</v>
      </c>
      <c r="G3" s="22"/>
      <c r="H3" s="244" t="s">
        <v>138</v>
      </c>
      <c r="I3" s="23"/>
      <c r="J3" s="24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29"/>
      <c r="GF3" s="229"/>
      <c r="GG3" s="229"/>
      <c r="GH3" s="229"/>
      <c r="GI3" s="229"/>
      <c r="GJ3" s="229"/>
      <c r="GK3" s="229"/>
      <c r="GL3" s="229"/>
      <c r="GM3" s="229"/>
      <c r="GN3" s="229"/>
      <c r="GO3" s="229"/>
      <c r="GP3" s="229"/>
      <c r="GQ3" s="229"/>
      <c r="GR3" s="229"/>
      <c r="GS3" s="229"/>
      <c r="GT3" s="229"/>
      <c r="GU3" s="229"/>
      <c r="GV3" s="229"/>
      <c r="GW3" s="229"/>
      <c r="GX3" s="229"/>
      <c r="GY3" s="229"/>
      <c r="GZ3" s="229"/>
      <c r="HA3" s="229"/>
      <c r="HB3" s="229"/>
      <c r="HC3" s="229"/>
      <c r="HD3" s="229"/>
      <c r="HE3" s="229"/>
      <c r="HF3" s="229"/>
      <c r="HG3" s="229"/>
      <c r="HH3" s="229"/>
      <c r="HI3" s="229"/>
      <c r="HJ3" s="229"/>
      <c r="HK3" s="229"/>
      <c r="HL3" s="229"/>
      <c r="HM3" s="229"/>
      <c r="HN3" s="229"/>
      <c r="HO3" s="229"/>
      <c r="HP3" s="229"/>
      <c r="HQ3" s="229"/>
      <c r="HR3" s="229"/>
      <c r="HS3" s="229"/>
      <c r="HT3" s="229"/>
      <c r="HU3" s="229"/>
      <c r="HV3" s="229"/>
      <c r="HW3" s="229"/>
      <c r="HX3" s="229"/>
      <c r="HY3" s="229"/>
      <c r="HZ3" s="229"/>
      <c r="IA3" s="229"/>
      <c r="IB3" s="229"/>
      <c r="IC3" s="229"/>
      <c r="ID3" s="229"/>
      <c r="IE3" s="229"/>
      <c r="IF3" s="229"/>
      <c r="IG3" s="229"/>
      <c r="IH3" s="229"/>
      <c r="II3" s="229"/>
      <c r="IJ3" s="229"/>
      <c r="IK3" s="229"/>
      <c r="IL3" s="229"/>
      <c r="IM3" s="229"/>
    </row>
    <row r="4" spans="1:247" s="33" customFormat="1" ht="17" thickBot="1">
      <c r="A4" s="13"/>
      <c r="B4" s="231"/>
      <c r="C4" s="34"/>
      <c r="D4" s="35"/>
      <c r="E4" s="36"/>
      <c r="F4" s="36"/>
      <c r="G4" s="36"/>
      <c r="H4" s="36"/>
      <c r="I4" s="36"/>
      <c r="J4" s="36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29"/>
      <c r="GE4" s="229"/>
      <c r="GF4" s="229"/>
      <c r="GG4" s="229"/>
      <c r="GH4" s="229"/>
      <c r="GI4" s="229"/>
      <c r="GJ4" s="229"/>
      <c r="GK4" s="229"/>
      <c r="GL4" s="229"/>
      <c r="GM4" s="229"/>
      <c r="GN4" s="229"/>
      <c r="GO4" s="229"/>
      <c r="GP4" s="229"/>
      <c r="GQ4" s="229"/>
      <c r="GR4" s="229"/>
      <c r="GS4" s="229"/>
      <c r="GT4" s="229"/>
      <c r="GU4" s="229"/>
      <c r="GV4" s="229"/>
      <c r="GW4" s="229"/>
      <c r="GX4" s="229"/>
      <c r="GY4" s="229"/>
      <c r="GZ4" s="229"/>
      <c r="HA4" s="229"/>
      <c r="HB4" s="229"/>
      <c r="HC4" s="229"/>
      <c r="HD4" s="229"/>
      <c r="HE4" s="229"/>
      <c r="HF4" s="229"/>
      <c r="HG4" s="229"/>
      <c r="HH4" s="229"/>
      <c r="HI4" s="229"/>
      <c r="HJ4" s="229"/>
      <c r="HK4" s="229"/>
      <c r="HL4" s="229"/>
      <c r="HM4" s="229"/>
      <c r="HN4" s="229"/>
      <c r="HO4" s="229"/>
      <c r="HP4" s="229"/>
      <c r="HQ4" s="229"/>
      <c r="HR4" s="229"/>
      <c r="HS4" s="229"/>
      <c r="HT4" s="229"/>
      <c r="HU4" s="229"/>
      <c r="HV4" s="229"/>
      <c r="HW4" s="229"/>
      <c r="HX4" s="229"/>
      <c r="HY4" s="229"/>
      <c r="HZ4" s="229"/>
      <c r="IA4" s="229"/>
      <c r="IB4" s="229"/>
      <c r="IC4" s="229"/>
      <c r="ID4" s="229"/>
      <c r="IE4" s="229"/>
      <c r="IF4" s="229"/>
      <c r="IG4" s="229"/>
      <c r="IH4" s="229"/>
      <c r="II4" s="229"/>
      <c r="IJ4" s="229"/>
      <c r="IK4" s="229"/>
      <c r="IL4" s="229"/>
    </row>
    <row r="5" spans="1:247" ht="34">
      <c r="A5" s="18"/>
      <c r="B5" s="37" t="s">
        <v>3</v>
      </c>
      <c r="C5" s="38" t="s">
        <v>4</v>
      </c>
      <c r="D5" s="38" t="s">
        <v>5</v>
      </c>
      <c r="E5" s="38" t="s">
        <v>6</v>
      </c>
      <c r="F5" s="38" t="s">
        <v>7</v>
      </c>
      <c r="G5" s="38" t="s">
        <v>8</v>
      </c>
      <c r="H5" s="39" t="s">
        <v>9</v>
      </c>
      <c r="I5" s="39" t="s">
        <v>10</v>
      </c>
      <c r="J5" s="40" t="s">
        <v>37</v>
      </c>
      <c r="K5" s="20"/>
      <c r="IM5" s="41"/>
    </row>
    <row r="6" spans="1:247" ht="16">
      <c r="A6" s="18"/>
      <c r="B6" s="42"/>
      <c r="C6" s="43"/>
      <c r="D6" s="43"/>
      <c r="E6" s="44"/>
      <c r="F6" s="44"/>
      <c r="G6" s="44"/>
      <c r="H6" s="45"/>
      <c r="I6" s="45"/>
      <c r="J6" s="46"/>
      <c r="K6" s="20"/>
      <c r="IM6" s="41"/>
    </row>
    <row r="7" spans="1:247" s="54" customFormat="1" ht="16">
      <c r="A7" s="18"/>
      <c r="B7" s="47" t="s">
        <v>11</v>
      </c>
      <c r="C7" s="48" t="s">
        <v>12</v>
      </c>
      <c r="D7" s="49"/>
      <c r="E7" s="50"/>
      <c r="F7" s="50"/>
      <c r="G7" s="50"/>
      <c r="H7" s="51"/>
      <c r="I7" s="52">
        <f>SUM(I8,I14,I16,I20)</f>
        <v>798050</v>
      </c>
      <c r="J7" s="53"/>
      <c r="IM7" s="55"/>
    </row>
    <row r="8" spans="1:247" s="54" customFormat="1" ht="16">
      <c r="A8" s="18"/>
      <c r="B8" s="56" t="s">
        <v>13</v>
      </c>
      <c r="C8" s="57" t="s">
        <v>14</v>
      </c>
      <c r="D8" s="58"/>
      <c r="E8" s="59"/>
      <c r="F8" s="59"/>
      <c r="G8" s="59"/>
      <c r="H8" s="60"/>
      <c r="I8" s="61">
        <f>SUM(I9:I13)</f>
        <v>578500</v>
      </c>
      <c r="J8" s="62"/>
      <c r="IM8" s="55"/>
    </row>
    <row r="9" spans="1:247" s="41" customFormat="1" ht="17">
      <c r="A9" s="18"/>
      <c r="B9" s="3">
        <v>1</v>
      </c>
      <c r="C9" s="4" t="s">
        <v>15</v>
      </c>
      <c r="D9" s="4"/>
      <c r="E9" s="5">
        <v>50</v>
      </c>
      <c r="F9" s="5">
        <v>2</v>
      </c>
      <c r="G9" s="6" t="s">
        <v>16</v>
      </c>
      <c r="H9" s="376">
        <v>450</v>
      </c>
      <c r="I9" s="7">
        <f>H9*E9*F9</f>
        <v>45000</v>
      </c>
      <c r="J9" s="8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</row>
    <row r="10" spans="1:247" ht="17">
      <c r="A10" s="18"/>
      <c r="B10" s="63">
        <v>2</v>
      </c>
      <c r="C10" s="9" t="s">
        <v>38</v>
      </c>
      <c r="D10" s="9" t="s">
        <v>199</v>
      </c>
      <c r="E10" s="5">
        <v>50</v>
      </c>
      <c r="F10" s="64">
        <v>18</v>
      </c>
      <c r="G10" s="65" t="s">
        <v>16</v>
      </c>
      <c r="H10" s="377">
        <v>450</v>
      </c>
      <c r="I10" s="66">
        <f>H10*E10*F10</f>
        <v>405000</v>
      </c>
      <c r="J10" s="67"/>
      <c r="L10" s="229"/>
      <c r="M10" s="229"/>
      <c r="N10" s="229"/>
      <c r="O10" s="229"/>
    </row>
    <row r="11" spans="1:247" ht="17">
      <c r="A11" s="18"/>
      <c r="B11" s="3">
        <v>3</v>
      </c>
      <c r="C11" s="4" t="s">
        <v>18</v>
      </c>
      <c r="D11" s="4"/>
      <c r="E11" s="5">
        <v>50</v>
      </c>
      <c r="F11" s="5">
        <v>5</v>
      </c>
      <c r="G11" s="6" t="s">
        <v>16</v>
      </c>
      <c r="H11" s="377">
        <v>450</v>
      </c>
      <c r="I11" s="7">
        <f>H11*E11*F11</f>
        <v>112500</v>
      </c>
      <c r="J11" s="8"/>
      <c r="K11" s="20"/>
    </row>
    <row r="12" spans="1:247" ht="17">
      <c r="A12" s="18"/>
      <c r="B12" s="10">
        <v>4</v>
      </c>
      <c r="C12" s="11" t="s">
        <v>19</v>
      </c>
      <c r="D12" s="4"/>
      <c r="E12" s="5">
        <v>1</v>
      </c>
      <c r="F12" s="12">
        <v>2</v>
      </c>
      <c r="G12" s="6" t="s">
        <v>16</v>
      </c>
      <c r="H12" s="378">
        <v>800</v>
      </c>
      <c r="I12" s="7">
        <f>E12*F12*H12</f>
        <v>1600</v>
      </c>
      <c r="J12" s="8"/>
      <c r="K12" s="20"/>
    </row>
    <row r="13" spans="1:247" ht="17">
      <c r="A13" s="18"/>
      <c r="B13" s="3">
        <v>5</v>
      </c>
      <c r="C13" s="4" t="s">
        <v>20</v>
      </c>
      <c r="D13" s="4" t="s">
        <v>199</v>
      </c>
      <c r="E13" s="5">
        <v>1</v>
      </c>
      <c r="F13" s="5">
        <v>18</v>
      </c>
      <c r="G13" s="6" t="s">
        <v>16</v>
      </c>
      <c r="H13" s="378">
        <v>800</v>
      </c>
      <c r="I13" s="7">
        <f>H13*E13*F13</f>
        <v>14400</v>
      </c>
      <c r="J13" s="103"/>
      <c r="K13" s="20"/>
    </row>
    <row r="14" spans="1:247" s="54" customFormat="1" ht="16">
      <c r="A14" s="18"/>
      <c r="B14" s="56" t="s">
        <v>21</v>
      </c>
      <c r="C14" s="57" t="s">
        <v>22</v>
      </c>
      <c r="D14" s="58"/>
      <c r="E14" s="59"/>
      <c r="F14" s="59"/>
      <c r="G14" s="59"/>
      <c r="H14" s="379"/>
      <c r="I14" s="61">
        <f>SUM(I15:I15)</f>
        <v>20000</v>
      </c>
      <c r="J14" s="62"/>
      <c r="IM14" s="55"/>
    </row>
    <row r="15" spans="1:247" s="74" customFormat="1" ht="17">
      <c r="A15" s="18"/>
      <c r="B15" s="68">
        <v>1</v>
      </c>
      <c r="C15" s="69" t="s">
        <v>148</v>
      </c>
      <c r="D15" s="69"/>
      <c r="E15" s="70">
        <v>1</v>
      </c>
      <c r="F15" s="70">
        <v>1</v>
      </c>
      <c r="G15" s="71" t="s">
        <v>30</v>
      </c>
      <c r="H15" s="377">
        <v>20000</v>
      </c>
      <c r="I15" s="7">
        <f>H15*E15*F15</f>
        <v>20000</v>
      </c>
      <c r="J15" s="73"/>
    </row>
    <row r="16" spans="1:247" s="54" customFormat="1" ht="16">
      <c r="A16" s="18"/>
      <c r="B16" s="56" t="s">
        <v>23</v>
      </c>
      <c r="C16" s="57" t="s">
        <v>24</v>
      </c>
      <c r="D16" s="246"/>
      <c r="E16" s="247"/>
      <c r="F16" s="247"/>
      <c r="G16" s="247"/>
      <c r="H16" s="379"/>
      <c r="I16" s="61">
        <f>SUM(I17:I19)</f>
        <v>19550</v>
      </c>
      <c r="J16" s="62"/>
      <c r="IM16" s="55"/>
    </row>
    <row r="17" spans="1:247" s="54" customFormat="1" ht="17">
      <c r="A17" s="18"/>
      <c r="B17" s="250">
        <v>1</v>
      </c>
      <c r="C17" s="251" t="s">
        <v>25</v>
      </c>
      <c r="D17" s="251"/>
      <c r="E17" s="252">
        <v>17</v>
      </c>
      <c r="F17" s="252">
        <v>1</v>
      </c>
      <c r="G17" s="253" t="s">
        <v>26</v>
      </c>
      <c r="H17" s="380">
        <v>150</v>
      </c>
      <c r="I17" s="254">
        <f>E17*F17*H17</f>
        <v>2550</v>
      </c>
      <c r="J17" s="80"/>
      <c r="IM17" s="55"/>
    </row>
    <row r="18" spans="1:247" s="54" customFormat="1" ht="17">
      <c r="A18" s="18"/>
      <c r="B18" s="250">
        <v>2</v>
      </c>
      <c r="C18" s="251" t="s">
        <v>27</v>
      </c>
      <c r="D18" s="251"/>
      <c r="E18" s="252">
        <v>150</v>
      </c>
      <c r="F18" s="252">
        <v>1</v>
      </c>
      <c r="G18" s="253" t="s">
        <v>28</v>
      </c>
      <c r="H18" s="381">
        <v>100</v>
      </c>
      <c r="I18" s="254">
        <f>E18*F18*H18</f>
        <v>15000</v>
      </c>
      <c r="J18" s="80"/>
      <c r="IM18" s="55"/>
    </row>
    <row r="19" spans="1:247" s="54" customFormat="1" ht="17">
      <c r="A19" s="18"/>
      <c r="B19" s="250">
        <v>3</v>
      </c>
      <c r="C19" s="251" t="s">
        <v>203</v>
      </c>
      <c r="D19" s="251" t="s">
        <v>29</v>
      </c>
      <c r="E19" s="252">
        <v>1</v>
      </c>
      <c r="F19" s="252">
        <v>1</v>
      </c>
      <c r="G19" s="253" t="s">
        <v>30</v>
      </c>
      <c r="H19" s="381">
        <v>2000</v>
      </c>
      <c r="I19" s="254">
        <f>E19*F19*H19</f>
        <v>2000</v>
      </c>
      <c r="J19" s="80"/>
      <c r="IM19" s="55"/>
    </row>
    <row r="20" spans="1:247" s="54" customFormat="1" ht="16">
      <c r="A20" s="18"/>
      <c r="B20" s="56" t="s">
        <v>31</v>
      </c>
      <c r="C20" s="57" t="s">
        <v>32</v>
      </c>
      <c r="D20" s="246"/>
      <c r="E20" s="247"/>
      <c r="F20" s="247"/>
      <c r="G20" s="247"/>
      <c r="H20" s="382"/>
      <c r="I20" s="61">
        <f>SUM(I21:I22)</f>
        <v>180000</v>
      </c>
      <c r="J20" s="62"/>
      <c r="IM20" s="55"/>
    </row>
    <row r="21" spans="1:247" s="74" customFormat="1" ht="17">
      <c r="A21" s="18"/>
      <c r="B21" s="248">
        <v>1</v>
      </c>
      <c r="C21" s="239"/>
      <c r="D21" s="239" t="s">
        <v>39</v>
      </c>
      <c r="E21" s="240">
        <v>5</v>
      </c>
      <c r="F21" s="240">
        <v>1</v>
      </c>
      <c r="G21" s="255" t="s">
        <v>40</v>
      </c>
      <c r="H21" s="377">
        <v>18000</v>
      </c>
      <c r="I21" s="242">
        <f>H21*E21*F21</f>
        <v>90000</v>
      </c>
      <c r="J21" s="73"/>
    </row>
    <row r="22" spans="1:247" s="74" customFormat="1" ht="17">
      <c r="A22" s="18"/>
      <c r="B22" s="248">
        <v>2</v>
      </c>
      <c r="C22" s="239"/>
      <c r="D22" s="239" t="s">
        <v>39</v>
      </c>
      <c r="E22" s="240">
        <v>5</v>
      </c>
      <c r="F22" s="241">
        <v>1</v>
      </c>
      <c r="G22" s="241" t="s">
        <v>41</v>
      </c>
      <c r="H22" s="377">
        <v>18000</v>
      </c>
      <c r="I22" s="242">
        <f>H22*E22*F22</f>
        <v>90000</v>
      </c>
      <c r="J22" s="73"/>
    </row>
    <row r="23" spans="1:247" s="54" customFormat="1" ht="16">
      <c r="A23" s="18"/>
      <c r="B23" s="47" t="s">
        <v>33</v>
      </c>
      <c r="C23" s="48" t="s">
        <v>42</v>
      </c>
      <c r="D23" s="49"/>
      <c r="E23" s="50"/>
      <c r="F23" s="50"/>
      <c r="G23" s="50"/>
      <c r="H23" s="51"/>
      <c r="I23" s="52">
        <f>SUM(I7)</f>
        <v>798050</v>
      </c>
      <c r="J23" s="53"/>
      <c r="IM23" s="55"/>
    </row>
    <row r="24" spans="1:247" s="74" customFormat="1" ht="16">
      <c r="A24" s="18"/>
      <c r="B24" s="68"/>
      <c r="C24" s="69"/>
      <c r="D24" s="69"/>
      <c r="E24" s="70"/>
      <c r="F24" s="70"/>
      <c r="G24" s="81"/>
      <c r="H24" s="83"/>
      <c r="I24" s="84"/>
      <c r="J24" s="85"/>
    </row>
    <row r="25" spans="1:247" s="54" customFormat="1" ht="16">
      <c r="A25" s="18"/>
      <c r="B25" s="47" t="s">
        <v>34</v>
      </c>
      <c r="C25" s="48" t="s">
        <v>35</v>
      </c>
      <c r="D25" s="49"/>
      <c r="E25" s="50"/>
      <c r="F25" s="50"/>
      <c r="G25" s="50"/>
      <c r="H25" s="86">
        <v>0.06</v>
      </c>
      <c r="I25" s="52">
        <f>I23*H25</f>
        <v>47883</v>
      </c>
      <c r="J25" s="53"/>
      <c r="IM25" s="55"/>
    </row>
    <row r="26" spans="1:247" s="74" customFormat="1" ht="16">
      <c r="A26" s="18"/>
      <c r="B26" s="68"/>
      <c r="C26" s="69"/>
      <c r="D26" s="69"/>
      <c r="E26" s="70"/>
      <c r="F26" s="70"/>
      <c r="G26" s="81"/>
      <c r="H26" s="83"/>
      <c r="I26" s="72"/>
      <c r="J26" s="85"/>
    </row>
    <row r="27" spans="1:247" s="54" customFormat="1" ht="16">
      <c r="A27" s="18"/>
      <c r="B27" s="47" t="s">
        <v>36</v>
      </c>
      <c r="C27" s="48" t="s">
        <v>43</v>
      </c>
      <c r="D27" s="49"/>
      <c r="E27" s="50"/>
      <c r="F27" s="50"/>
      <c r="G27" s="50"/>
      <c r="H27" s="87" t="s">
        <v>44</v>
      </c>
      <c r="I27" s="88">
        <f>I25+I23</f>
        <v>845933</v>
      </c>
      <c r="J27" s="53"/>
      <c r="IM27" s="55"/>
    </row>
    <row r="28" spans="1:247" s="74" customFormat="1" ht="17" thickBot="1">
      <c r="A28" s="18"/>
      <c r="B28" s="89"/>
      <c r="C28" s="90"/>
      <c r="D28" s="90"/>
      <c r="E28" s="91"/>
      <c r="F28" s="91"/>
      <c r="G28" s="92"/>
      <c r="H28" s="93"/>
      <c r="I28" s="94"/>
      <c r="J28" s="95"/>
    </row>
    <row r="29" spans="1:247" s="13" customFormat="1" ht="16">
      <c r="B29" s="96"/>
      <c r="C29" s="96"/>
      <c r="D29" s="97"/>
      <c r="J29" s="98"/>
    </row>
    <row r="30" spans="1:247" ht="16">
      <c r="A30" s="18"/>
      <c r="B30" s="19"/>
      <c r="C30" s="99"/>
      <c r="D30" s="99"/>
      <c r="E30" s="229"/>
      <c r="F30" s="229"/>
      <c r="G30" s="229"/>
      <c r="H30" s="17"/>
      <c r="I30" s="17"/>
      <c r="J30" s="231"/>
    </row>
    <row r="31" spans="1:247" ht="16">
      <c r="A31" s="18"/>
      <c r="B31" s="19"/>
      <c r="C31" s="99"/>
      <c r="D31" s="99"/>
      <c r="E31" s="229"/>
      <c r="F31" s="229"/>
      <c r="G31" s="229"/>
      <c r="H31" s="17"/>
      <c r="I31" s="17"/>
      <c r="J31" s="231"/>
    </row>
    <row r="32" spans="1:247" ht="16">
      <c r="A32" s="18"/>
      <c r="B32" s="19"/>
      <c r="C32" s="99"/>
      <c r="D32" s="99"/>
      <c r="E32" s="229"/>
      <c r="F32" s="229"/>
      <c r="G32" s="229"/>
      <c r="H32" s="17"/>
      <c r="I32" s="17"/>
      <c r="J32" s="231"/>
    </row>
    <row r="33" spans="1:11" ht="16">
      <c r="A33" s="18"/>
      <c r="B33" s="19"/>
      <c r="C33" s="99"/>
      <c r="D33" s="99"/>
      <c r="E33" s="229"/>
      <c r="F33" s="229"/>
      <c r="G33" s="229"/>
      <c r="H33" s="17"/>
      <c r="I33" s="17"/>
      <c r="J33" s="231"/>
    </row>
    <row r="34" spans="1:11" ht="16">
      <c r="A34" s="18"/>
      <c r="B34" s="19"/>
      <c r="C34" s="99"/>
      <c r="D34" s="99"/>
      <c r="E34" s="229"/>
      <c r="F34" s="229"/>
      <c r="G34" s="229"/>
      <c r="H34" s="17"/>
      <c r="I34" s="17"/>
      <c r="J34" s="231"/>
    </row>
    <row r="35" spans="1:11" ht="16">
      <c r="A35" s="18"/>
      <c r="B35" s="19"/>
      <c r="C35" s="99"/>
      <c r="D35" s="99"/>
      <c r="E35" s="229"/>
      <c r="F35" s="229"/>
      <c r="G35" s="229"/>
      <c r="H35" s="17"/>
      <c r="I35" s="17"/>
      <c r="J35" s="231"/>
    </row>
    <row r="36" spans="1:11" ht="16">
      <c r="A36" s="18"/>
      <c r="B36" s="19"/>
      <c r="C36" s="99"/>
      <c r="D36" s="99"/>
      <c r="E36" s="229"/>
      <c r="F36" s="229"/>
      <c r="G36" s="229"/>
      <c r="H36" s="17"/>
      <c r="I36" s="17"/>
      <c r="J36" s="231"/>
    </row>
    <row r="37" spans="1:11" ht="16">
      <c r="A37" s="18"/>
      <c r="B37" s="19"/>
      <c r="C37" s="99"/>
      <c r="D37" s="99"/>
      <c r="E37" s="229"/>
      <c r="F37" s="229"/>
      <c r="G37" s="229"/>
      <c r="H37" s="17"/>
      <c r="I37" s="17"/>
      <c r="J37" s="231"/>
    </row>
    <row r="38" spans="1:11" ht="16">
      <c r="A38" s="18"/>
      <c r="B38" s="19"/>
      <c r="C38" s="99"/>
      <c r="D38" s="99"/>
      <c r="E38" s="229"/>
      <c r="F38" s="229"/>
      <c r="G38" s="229"/>
      <c r="H38" s="17"/>
      <c r="I38" s="17"/>
      <c r="J38" s="231"/>
    </row>
    <row r="39" spans="1:11" ht="16">
      <c r="A39" s="18"/>
      <c r="B39" s="19"/>
      <c r="C39" s="99"/>
      <c r="D39" s="99"/>
      <c r="E39" s="498"/>
      <c r="F39" s="498"/>
      <c r="G39" s="498"/>
      <c r="H39" s="498"/>
      <c r="I39" s="498"/>
      <c r="J39" s="229"/>
    </row>
    <row r="40" spans="1:11" ht="16">
      <c r="A40" s="18"/>
      <c r="B40" s="19"/>
      <c r="C40" s="99"/>
      <c r="D40" s="99"/>
      <c r="E40" s="498"/>
      <c r="F40" s="498"/>
      <c r="G40" s="498"/>
      <c r="H40" s="498"/>
      <c r="I40" s="498"/>
      <c r="J40" s="229"/>
      <c r="K40" s="20"/>
    </row>
    <row r="41" spans="1:11" ht="16">
      <c r="A41" s="18"/>
      <c r="B41" s="19"/>
      <c r="C41" s="99"/>
      <c r="D41" s="99"/>
      <c r="E41" s="498"/>
      <c r="F41" s="498"/>
      <c r="G41" s="498"/>
      <c r="H41" s="498"/>
      <c r="I41" s="498"/>
      <c r="J41" s="229"/>
      <c r="K41" s="20"/>
    </row>
    <row r="42" spans="1:11" ht="16">
      <c r="A42" s="18"/>
      <c r="B42" s="19"/>
      <c r="C42" s="99"/>
      <c r="D42" s="99"/>
      <c r="E42" s="498"/>
      <c r="F42" s="498"/>
      <c r="G42" s="498"/>
      <c r="H42" s="498"/>
      <c r="I42" s="498"/>
      <c r="J42" s="229"/>
      <c r="K42" s="20"/>
    </row>
    <row r="43" spans="1:11" ht="16">
      <c r="A43" s="18"/>
      <c r="B43" s="19"/>
      <c r="C43" s="99"/>
      <c r="D43" s="99"/>
      <c r="E43" s="498"/>
      <c r="F43" s="498"/>
      <c r="G43" s="498"/>
      <c r="H43" s="498"/>
      <c r="I43" s="498"/>
      <c r="J43" s="229"/>
      <c r="K43" s="20"/>
    </row>
    <row r="44" spans="1:11" ht="16">
      <c r="A44" s="18"/>
      <c r="B44" s="19"/>
      <c r="C44" s="99"/>
      <c r="D44" s="99"/>
      <c r="E44" s="498"/>
      <c r="F44" s="498"/>
      <c r="G44" s="498"/>
      <c r="H44" s="498"/>
      <c r="I44" s="498"/>
      <c r="J44" s="229"/>
      <c r="K44" s="20"/>
    </row>
    <row r="45" spans="1:11" ht="16">
      <c r="A45" s="18"/>
      <c r="B45" s="19"/>
      <c r="C45" s="99"/>
      <c r="D45" s="99"/>
      <c r="E45" s="498"/>
      <c r="F45" s="498"/>
      <c r="G45" s="498"/>
      <c r="H45" s="498"/>
      <c r="I45" s="498"/>
      <c r="J45" s="229"/>
      <c r="K45" s="20"/>
    </row>
    <row r="46" spans="1:11" ht="16">
      <c r="A46" s="18"/>
      <c r="B46" s="19"/>
      <c r="C46" s="99"/>
      <c r="D46" s="99"/>
      <c r="E46" s="498"/>
      <c r="F46" s="498"/>
      <c r="G46" s="498"/>
      <c r="H46" s="498"/>
      <c r="I46" s="498"/>
      <c r="J46" s="229"/>
      <c r="K46" s="20"/>
    </row>
    <row r="47" spans="1:11" ht="16">
      <c r="A47" s="18"/>
      <c r="B47" s="19"/>
      <c r="C47" s="99"/>
      <c r="D47" s="99"/>
      <c r="E47" s="498"/>
      <c r="F47" s="498"/>
      <c r="G47" s="498"/>
      <c r="H47" s="498"/>
      <c r="I47" s="498"/>
      <c r="J47" s="229"/>
      <c r="K47" s="20"/>
    </row>
    <row r="48" spans="1:11" ht="16">
      <c r="A48" s="18"/>
      <c r="B48" s="19"/>
      <c r="C48" s="229"/>
      <c r="D48" s="229"/>
      <c r="E48" s="498"/>
      <c r="F48" s="498"/>
      <c r="G48" s="498"/>
      <c r="H48" s="498"/>
      <c r="I48" s="498"/>
      <c r="J48" s="229"/>
      <c r="K48" s="20"/>
    </row>
    <row r="49" spans="1:11" ht="16">
      <c r="A49" s="18"/>
      <c r="B49" s="19"/>
      <c r="C49" s="99"/>
      <c r="D49" s="99"/>
      <c r="E49" s="499"/>
      <c r="F49" s="499"/>
      <c r="G49" s="499"/>
      <c r="H49" s="499"/>
      <c r="I49" s="499"/>
      <c r="J49" s="230"/>
      <c r="K49" s="20"/>
    </row>
    <row r="50" spans="1:11" ht="16">
      <c r="A50" s="18"/>
      <c r="B50" s="19"/>
      <c r="C50" s="101"/>
      <c r="D50" s="101"/>
      <c r="E50" s="499"/>
      <c r="F50" s="499"/>
      <c r="G50" s="499"/>
      <c r="H50" s="499"/>
      <c r="I50" s="499"/>
      <c r="J50" s="230"/>
      <c r="K50" s="20"/>
    </row>
    <row r="51" spans="1:11" ht="16">
      <c r="A51" s="18"/>
      <c r="B51" s="19"/>
      <c r="C51" s="99"/>
      <c r="D51" s="99"/>
      <c r="E51" s="499"/>
      <c r="F51" s="499"/>
      <c r="G51" s="499"/>
      <c r="H51" s="499"/>
      <c r="I51" s="499"/>
      <c r="J51" s="230"/>
      <c r="K51" s="20"/>
    </row>
  </sheetData>
  <mergeCells count="14">
    <mergeCell ref="E49:I49"/>
    <mergeCell ref="E50:I50"/>
    <mergeCell ref="E51:I51"/>
    <mergeCell ref="E42:I42"/>
    <mergeCell ref="E43:I43"/>
    <mergeCell ref="E44:I44"/>
    <mergeCell ref="E45:I45"/>
    <mergeCell ref="E46:I46"/>
    <mergeCell ref="E47:I47"/>
    <mergeCell ref="F2:G2"/>
    <mergeCell ref="E41:I41"/>
    <mergeCell ref="E39:I39"/>
    <mergeCell ref="E40:I40"/>
    <mergeCell ref="E48:I48"/>
  </mergeCells>
  <phoneticPr fontId="3" type="noConversion"/>
  <conditionalFormatting sqref="I5:J6 I11:J11 F11:G11 E13:G13 I13:J13 J12 J14:J22">
    <cfRule type="cellIs" dxfId="291" priority="34" stopIfTrue="1" operator="lessThan">
      <formula>0</formula>
    </cfRule>
  </conditionalFormatting>
  <conditionalFormatting sqref="F9:G9 I9:J9">
    <cfRule type="cellIs" dxfId="290" priority="21" stopIfTrue="1" operator="lessThan">
      <formula>0</formula>
    </cfRule>
  </conditionalFormatting>
  <conditionalFormatting sqref="I7">
    <cfRule type="cellIs" dxfId="289" priority="22" stopIfTrue="1" operator="lessThan">
      <formula>0</formula>
    </cfRule>
  </conditionalFormatting>
  <conditionalFormatting sqref="I24">
    <cfRule type="cellIs" dxfId="288" priority="25" stopIfTrue="1" operator="lessThan">
      <formula>0</formula>
    </cfRule>
  </conditionalFormatting>
  <conditionalFormatting sqref="I8:J8">
    <cfRule type="cellIs" dxfId="287" priority="24" stopIfTrue="1" operator="lessThan">
      <formula>0</formula>
    </cfRule>
  </conditionalFormatting>
  <conditionalFormatting sqref="J7">
    <cfRule type="cellIs" dxfId="286" priority="23" stopIfTrue="1" operator="lessThan">
      <formula>0</formula>
    </cfRule>
  </conditionalFormatting>
  <conditionalFormatting sqref="E26:G26 E24:G24 E28:G28 J27 J25">
    <cfRule type="cellIs" dxfId="285" priority="32" stopIfTrue="1" operator="lessThan">
      <formula>0</formula>
    </cfRule>
  </conditionalFormatting>
  <conditionalFormatting sqref="J23">
    <cfRule type="cellIs" dxfId="284" priority="30" stopIfTrue="1" operator="lessThan">
      <formula>0</formula>
    </cfRule>
  </conditionalFormatting>
  <conditionalFormatting sqref="I28">
    <cfRule type="cellIs" dxfId="283" priority="31" stopIfTrue="1" operator="lessThan">
      <formula>0</formula>
    </cfRule>
  </conditionalFormatting>
  <conditionalFormatting sqref="I23">
    <cfRule type="cellIs" dxfId="282" priority="26" stopIfTrue="1" operator="lessThan">
      <formula>0</formula>
    </cfRule>
  </conditionalFormatting>
  <conditionalFormatting sqref="I25:I27">
    <cfRule type="cellIs" dxfId="281" priority="27" stopIfTrue="1" operator="lessThan">
      <formula>0</formula>
    </cfRule>
  </conditionalFormatting>
  <conditionalFormatting sqref="J10">
    <cfRule type="cellIs" dxfId="280" priority="20" stopIfTrue="1" operator="lessThan">
      <formula>0</formula>
    </cfRule>
  </conditionalFormatting>
  <conditionalFormatting sqref="F10:G10 I10">
    <cfRule type="cellIs" dxfId="279" priority="19" stopIfTrue="1" operator="lessThan">
      <formula>0</formula>
    </cfRule>
  </conditionalFormatting>
  <conditionalFormatting sqref="E12:F12 I12">
    <cfRule type="cellIs" dxfId="278" priority="18" stopIfTrue="1" operator="lessThan">
      <formula>0</formula>
    </cfRule>
  </conditionalFormatting>
  <conditionalFormatting sqref="G12">
    <cfRule type="cellIs" dxfId="277" priority="17" stopIfTrue="1" operator="lessThan">
      <formula>0</formula>
    </cfRule>
  </conditionalFormatting>
  <conditionalFormatting sqref="E17:G19">
    <cfRule type="cellIs" dxfId="276" priority="9" stopIfTrue="1" operator="lessThan">
      <formula>0</formula>
    </cfRule>
  </conditionalFormatting>
  <conditionalFormatting sqref="I17:I19">
    <cfRule type="cellIs" dxfId="275" priority="8" stopIfTrue="1" operator="lessThan">
      <formula>0</formula>
    </cfRule>
  </conditionalFormatting>
  <conditionalFormatting sqref="E22 I21:I22">
    <cfRule type="cellIs" dxfId="274" priority="10" stopIfTrue="1" operator="lessThan">
      <formula>0</formula>
    </cfRule>
  </conditionalFormatting>
  <conditionalFormatting sqref="E21:G21">
    <cfRule type="cellIs" dxfId="273" priority="11" stopIfTrue="1" operator="lessThan">
      <formula>0</formula>
    </cfRule>
  </conditionalFormatting>
  <conditionalFormatting sqref="I16 I20">
    <cfRule type="cellIs" dxfId="272" priority="12" stopIfTrue="1" operator="lessThan">
      <formula>0</formula>
    </cfRule>
  </conditionalFormatting>
  <conditionalFormatting sqref="I14">
    <cfRule type="cellIs" dxfId="271" priority="4" stopIfTrue="1" operator="lessThan">
      <formula>0</formula>
    </cfRule>
  </conditionalFormatting>
  <conditionalFormatting sqref="E15:G15">
    <cfRule type="cellIs" dxfId="270" priority="3" stopIfTrue="1" operator="lessThan">
      <formula>0</formula>
    </cfRule>
  </conditionalFormatting>
  <conditionalFormatting sqref="I15">
    <cfRule type="cellIs" dxfId="269" priority="2" stopIfTrue="1" operator="lessThan">
      <formula>0</formula>
    </cfRule>
  </conditionalFormatting>
  <conditionalFormatting sqref="E9:E11">
    <cfRule type="cellIs" dxfId="268" priority="1" stopIfTrue="1" operator="lessThan">
      <formula>0</formula>
    </cfRule>
  </conditionalFormatting>
  <pageMargins left="0.7" right="0.7" top="0.75" bottom="0.75" header="0.3" footer="0.3"/>
  <pageSetup paperSize="9" scale="63" orientation="portrait" r:id="rId1"/>
  <ignoredErrors>
    <ignoredError sqref="I12 I14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08D5E-B946-48AD-9300-6471681F7D40}">
  <sheetPr>
    <pageSetUpPr fitToPage="1"/>
  </sheetPr>
  <dimension ref="A1:IM52"/>
  <sheetViews>
    <sheetView zoomScale="85" zoomScaleNormal="85" workbookViewId="0">
      <selection activeCell="B1" sqref="B1:J28"/>
    </sheetView>
  </sheetViews>
  <sheetFormatPr baseColWidth="10" defaultColWidth="11" defaultRowHeight="14" customHeight="1"/>
  <cols>
    <col min="1" max="1" width="3.6640625" style="74" customWidth="1"/>
    <col min="2" max="2" width="7" style="20" customWidth="1"/>
    <col min="3" max="3" width="36.33203125" style="20" customWidth="1"/>
    <col min="4" max="4" width="27.6640625" style="20" customWidth="1"/>
    <col min="5" max="6" width="6.6640625" style="20" customWidth="1"/>
    <col min="7" max="7" width="12" style="20" customWidth="1"/>
    <col min="8" max="8" width="11.1640625" style="20" customWidth="1"/>
    <col min="9" max="9" width="14.6640625" style="20" customWidth="1"/>
    <col min="10" max="10" width="7.83203125" style="102" customWidth="1"/>
    <col min="11" max="11" width="15" style="229" customWidth="1"/>
    <col min="12" max="256" width="11" style="20"/>
    <col min="257" max="257" width="3.6640625" style="20" customWidth="1"/>
    <col min="258" max="258" width="7" style="20" customWidth="1"/>
    <col min="259" max="259" width="36.33203125" style="20" customWidth="1"/>
    <col min="260" max="260" width="27.6640625" style="20" customWidth="1"/>
    <col min="261" max="262" width="10.33203125" style="20" customWidth="1"/>
    <col min="263" max="263" width="14.6640625" style="20" customWidth="1"/>
    <col min="264" max="264" width="16.83203125" style="20" customWidth="1"/>
    <col min="265" max="265" width="18.83203125" style="20" customWidth="1"/>
    <col min="266" max="266" width="11.1640625" style="20" customWidth="1"/>
    <col min="267" max="267" width="15" style="20" customWidth="1"/>
    <col min="268" max="512" width="11" style="20"/>
    <col min="513" max="513" width="3.6640625" style="20" customWidth="1"/>
    <col min="514" max="514" width="7" style="20" customWidth="1"/>
    <col min="515" max="515" width="36.33203125" style="20" customWidth="1"/>
    <col min="516" max="516" width="27.6640625" style="20" customWidth="1"/>
    <col min="517" max="518" width="10.33203125" style="20" customWidth="1"/>
    <col min="519" max="519" width="14.6640625" style="20" customWidth="1"/>
    <col min="520" max="520" width="16.83203125" style="20" customWidth="1"/>
    <col min="521" max="521" width="18.83203125" style="20" customWidth="1"/>
    <col min="522" max="522" width="11.1640625" style="20" customWidth="1"/>
    <col min="523" max="523" width="15" style="20" customWidth="1"/>
    <col min="524" max="768" width="11" style="20"/>
    <col min="769" max="769" width="3.6640625" style="20" customWidth="1"/>
    <col min="770" max="770" width="7" style="20" customWidth="1"/>
    <col min="771" max="771" width="36.33203125" style="20" customWidth="1"/>
    <col min="772" max="772" width="27.6640625" style="20" customWidth="1"/>
    <col min="773" max="774" width="10.33203125" style="20" customWidth="1"/>
    <col min="775" max="775" width="14.6640625" style="20" customWidth="1"/>
    <col min="776" max="776" width="16.83203125" style="20" customWidth="1"/>
    <col min="777" max="777" width="18.83203125" style="20" customWidth="1"/>
    <col min="778" max="778" width="11.1640625" style="20" customWidth="1"/>
    <col min="779" max="779" width="15" style="20" customWidth="1"/>
    <col min="780" max="1024" width="11" style="20"/>
    <col min="1025" max="1025" width="3.6640625" style="20" customWidth="1"/>
    <col min="1026" max="1026" width="7" style="20" customWidth="1"/>
    <col min="1027" max="1027" width="36.33203125" style="20" customWidth="1"/>
    <col min="1028" max="1028" width="27.6640625" style="20" customWidth="1"/>
    <col min="1029" max="1030" width="10.33203125" style="20" customWidth="1"/>
    <col min="1031" max="1031" width="14.6640625" style="20" customWidth="1"/>
    <col min="1032" max="1032" width="16.83203125" style="20" customWidth="1"/>
    <col min="1033" max="1033" width="18.83203125" style="20" customWidth="1"/>
    <col min="1034" max="1034" width="11.1640625" style="20" customWidth="1"/>
    <col min="1035" max="1035" width="15" style="20" customWidth="1"/>
    <col min="1036" max="1280" width="11" style="20"/>
    <col min="1281" max="1281" width="3.6640625" style="20" customWidth="1"/>
    <col min="1282" max="1282" width="7" style="20" customWidth="1"/>
    <col min="1283" max="1283" width="36.33203125" style="20" customWidth="1"/>
    <col min="1284" max="1284" width="27.6640625" style="20" customWidth="1"/>
    <col min="1285" max="1286" width="10.33203125" style="20" customWidth="1"/>
    <col min="1287" max="1287" width="14.6640625" style="20" customWidth="1"/>
    <col min="1288" max="1288" width="16.83203125" style="20" customWidth="1"/>
    <col min="1289" max="1289" width="18.83203125" style="20" customWidth="1"/>
    <col min="1290" max="1290" width="11.1640625" style="20" customWidth="1"/>
    <col min="1291" max="1291" width="15" style="20" customWidth="1"/>
    <col min="1292" max="1536" width="11" style="20"/>
    <col min="1537" max="1537" width="3.6640625" style="20" customWidth="1"/>
    <col min="1538" max="1538" width="7" style="20" customWidth="1"/>
    <col min="1539" max="1539" width="36.33203125" style="20" customWidth="1"/>
    <col min="1540" max="1540" width="27.6640625" style="20" customWidth="1"/>
    <col min="1541" max="1542" width="10.33203125" style="20" customWidth="1"/>
    <col min="1543" max="1543" width="14.6640625" style="20" customWidth="1"/>
    <col min="1544" max="1544" width="16.83203125" style="20" customWidth="1"/>
    <col min="1545" max="1545" width="18.83203125" style="20" customWidth="1"/>
    <col min="1546" max="1546" width="11.1640625" style="20" customWidth="1"/>
    <col min="1547" max="1547" width="15" style="20" customWidth="1"/>
    <col min="1548" max="1792" width="11" style="20"/>
    <col min="1793" max="1793" width="3.6640625" style="20" customWidth="1"/>
    <col min="1794" max="1794" width="7" style="20" customWidth="1"/>
    <col min="1795" max="1795" width="36.33203125" style="20" customWidth="1"/>
    <col min="1796" max="1796" width="27.6640625" style="20" customWidth="1"/>
    <col min="1797" max="1798" width="10.33203125" style="20" customWidth="1"/>
    <col min="1799" max="1799" width="14.6640625" style="20" customWidth="1"/>
    <col min="1800" max="1800" width="16.83203125" style="20" customWidth="1"/>
    <col min="1801" max="1801" width="18.83203125" style="20" customWidth="1"/>
    <col min="1802" max="1802" width="11.1640625" style="20" customWidth="1"/>
    <col min="1803" max="1803" width="15" style="20" customWidth="1"/>
    <col min="1804" max="2048" width="11" style="20"/>
    <col min="2049" max="2049" width="3.6640625" style="20" customWidth="1"/>
    <col min="2050" max="2050" width="7" style="20" customWidth="1"/>
    <col min="2051" max="2051" width="36.33203125" style="20" customWidth="1"/>
    <col min="2052" max="2052" width="27.6640625" style="20" customWidth="1"/>
    <col min="2053" max="2054" width="10.33203125" style="20" customWidth="1"/>
    <col min="2055" max="2055" width="14.6640625" style="20" customWidth="1"/>
    <col min="2056" max="2056" width="16.83203125" style="20" customWidth="1"/>
    <col min="2057" max="2057" width="18.83203125" style="20" customWidth="1"/>
    <col min="2058" max="2058" width="11.1640625" style="20" customWidth="1"/>
    <col min="2059" max="2059" width="15" style="20" customWidth="1"/>
    <col min="2060" max="2304" width="11" style="20"/>
    <col min="2305" max="2305" width="3.6640625" style="20" customWidth="1"/>
    <col min="2306" max="2306" width="7" style="20" customWidth="1"/>
    <col min="2307" max="2307" width="36.33203125" style="20" customWidth="1"/>
    <col min="2308" max="2308" width="27.6640625" style="20" customWidth="1"/>
    <col min="2309" max="2310" width="10.33203125" style="20" customWidth="1"/>
    <col min="2311" max="2311" width="14.6640625" style="20" customWidth="1"/>
    <col min="2312" max="2312" width="16.83203125" style="20" customWidth="1"/>
    <col min="2313" max="2313" width="18.83203125" style="20" customWidth="1"/>
    <col min="2314" max="2314" width="11.1640625" style="20" customWidth="1"/>
    <col min="2315" max="2315" width="15" style="20" customWidth="1"/>
    <col min="2316" max="2560" width="11" style="20"/>
    <col min="2561" max="2561" width="3.6640625" style="20" customWidth="1"/>
    <col min="2562" max="2562" width="7" style="20" customWidth="1"/>
    <col min="2563" max="2563" width="36.33203125" style="20" customWidth="1"/>
    <col min="2564" max="2564" width="27.6640625" style="20" customWidth="1"/>
    <col min="2565" max="2566" width="10.33203125" style="20" customWidth="1"/>
    <col min="2567" max="2567" width="14.6640625" style="20" customWidth="1"/>
    <col min="2568" max="2568" width="16.83203125" style="20" customWidth="1"/>
    <col min="2569" max="2569" width="18.83203125" style="20" customWidth="1"/>
    <col min="2570" max="2570" width="11.1640625" style="20" customWidth="1"/>
    <col min="2571" max="2571" width="15" style="20" customWidth="1"/>
    <col min="2572" max="2816" width="11" style="20"/>
    <col min="2817" max="2817" width="3.6640625" style="20" customWidth="1"/>
    <col min="2818" max="2818" width="7" style="20" customWidth="1"/>
    <col min="2819" max="2819" width="36.33203125" style="20" customWidth="1"/>
    <col min="2820" max="2820" width="27.6640625" style="20" customWidth="1"/>
    <col min="2821" max="2822" width="10.33203125" style="20" customWidth="1"/>
    <col min="2823" max="2823" width="14.6640625" style="20" customWidth="1"/>
    <col min="2824" max="2824" width="16.83203125" style="20" customWidth="1"/>
    <col min="2825" max="2825" width="18.83203125" style="20" customWidth="1"/>
    <col min="2826" max="2826" width="11.1640625" style="20" customWidth="1"/>
    <col min="2827" max="2827" width="15" style="20" customWidth="1"/>
    <col min="2828" max="3072" width="11" style="20"/>
    <col min="3073" max="3073" width="3.6640625" style="20" customWidth="1"/>
    <col min="3074" max="3074" width="7" style="20" customWidth="1"/>
    <col min="3075" max="3075" width="36.33203125" style="20" customWidth="1"/>
    <col min="3076" max="3076" width="27.6640625" style="20" customWidth="1"/>
    <col min="3077" max="3078" width="10.33203125" style="20" customWidth="1"/>
    <col min="3079" max="3079" width="14.6640625" style="20" customWidth="1"/>
    <col min="3080" max="3080" width="16.83203125" style="20" customWidth="1"/>
    <col min="3081" max="3081" width="18.83203125" style="20" customWidth="1"/>
    <col min="3082" max="3082" width="11.1640625" style="20" customWidth="1"/>
    <col min="3083" max="3083" width="15" style="20" customWidth="1"/>
    <col min="3084" max="3328" width="11" style="20"/>
    <col min="3329" max="3329" width="3.6640625" style="20" customWidth="1"/>
    <col min="3330" max="3330" width="7" style="20" customWidth="1"/>
    <col min="3331" max="3331" width="36.33203125" style="20" customWidth="1"/>
    <col min="3332" max="3332" width="27.6640625" style="20" customWidth="1"/>
    <col min="3333" max="3334" width="10.33203125" style="20" customWidth="1"/>
    <col min="3335" max="3335" width="14.6640625" style="20" customWidth="1"/>
    <col min="3336" max="3336" width="16.83203125" style="20" customWidth="1"/>
    <col min="3337" max="3337" width="18.83203125" style="20" customWidth="1"/>
    <col min="3338" max="3338" width="11.1640625" style="20" customWidth="1"/>
    <col min="3339" max="3339" width="15" style="20" customWidth="1"/>
    <col min="3340" max="3584" width="11" style="20"/>
    <col min="3585" max="3585" width="3.6640625" style="20" customWidth="1"/>
    <col min="3586" max="3586" width="7" style="20" customWidth="1"/>
    <col min="3587" max="3587" width="36.33203125" style="20" customWidth="1"/>
    <col min="3588" max="3588" width="27.6640625" style="20" customWidth="1"/>
    <col min="3589" max="3590" width="10.33203125" style="20" customWidth="1"/>
    <col min="3591" max="3591" width="14.6640625" style="20" customWidth="1"/>
    <col min="3592" max="3592" width="16.83203125" style="20" customWidth="1"/>
    <col min="3593" max="3593" width="18.83203125" style="20" customWidth="1"/>
    <col min="3594" max="3594" width="11.1640625" style="20" customWidth="1"/>
    <col min="3595" max="3595" width="15" style="20" customWidth="1"/>
    <col min="3596" max="3840" width="11" style="20"/>
    <col min="3841" max="3841" width="3.6640625" style="20" customWidth="1"/>
    <col min="3842" max="3842" width="7" style="20" customWidth="1"/>
    <col min="3843" max="3843" width="36.33203125" style="20" customWidth="1"/>
    <col min="3844" max="3844" width="27.6640625" style="20" customWidth="1"/>
    <col min="3845" max="3846" width="10.33203125" style="20" customWidth="1"/>
    <col min="3847" max="3847" width="14.6640625" style="20" customWidth="1"/>
    <col min="3848" max="3848" width="16.83203125" style="20" customWidth="1"/>
    <col min="3849" max="3849" width="18.83203125" style="20" customWidth="1"/>
    <col min="3850" max="3850" width="11.1640625" style="20" customWidth="1"/>
    <col min="3851" max="3851" width="15" style="20" customWidth="1"/>
    <col min="3852" max="4096" width="11" style="20"/>
    <col min="4097" max="4097" width="3.6640625" style="20" customWidth="1"/>
    <col min="4098" max="4098" width="7" style="20" customWidth="1"/>
    <col min="4099" max="4099" width="36.33203125" style="20" customWidth="1"/>
    <col min="4100" max="4100" width="27.6640625" style="20" customWidth="1"/>
    <col min="4101" max="4102" width="10.33203125" style="20" customWidth="1"/>
    <col min="4103" max="4103" width="14.6640625" style="20" customWidth="1"/>
    <col min="4104" max="4104" width="16.83203125" style="20" customWidth="1"/>
    <col min="4105" max="4105" width="18.83203125" style="20" customWidth="1"/>
    <col min="4106" max="4106" width="11.1640625" style="20" customWidth="1"/>
    <col min="4107" max="4107" width="15" style="20" customWidth="1"/>
    <col min="4108" max="4352" width="11" style="20"/>
    <col min="4353" max="4353" width="3.6640625" style="20" customWidth="1"/>
    <col min="4354" max="4354" width="7" style="20" customWidth="1"/>
    <col min="4355" max="4355" width="36.33203125" style="20" customWidth="1"/>
    <col min="4356" max="4356" width="27.6640625" style="20" customWidth="1"/>
    <col min="4357" max="4358" width="10.33203125" style="20" customWidth="1"/>
    <col min="4359" max="4359" width="14.6640625" style="20" customWidth="1"/>
    <col min="4360" max="4360" width="16.83203125" style="20" customWidth="1"/>
    <col min="4361" max="4361" width="18.83203125" style="20" customWidth="1"/>
    <col min="4362" max="4362" width="11.1640625" style="20" customWidth="1"/>
    <col min="4363" max="4363" width="15" style="20" customWidth="1"/>
    <col min="4364" max="4608" width="11" style="20"/>
    <col min="4609" max="4609" width="3.6640625" style="20" customWidth="1"/>
    <col min="4610" max="4610" width="7" style="20" customWidth="1"/>
    <col min="4611" max="4611" width="36.33203125" style="20" customWidth="1"/>
    <col min="4612" max="4612" width="27.6640625" style="20" customWidth="1"/>
    <col min="4613" max="4614" width="10.33203125" style="20" customWidth="1"/>
    <col min="4615" max="4615" width="14.6640625" style="20" customWidth="1"/>
    <col min="4616" max="4616" width="16.83203125" style="20" customWidth="1"/>
    <col min="4617" max="4617" width="18.83203125" style="20" customWidth="1"/>
    <col min="4618" max="4618" width="11.1640625" style="20" customWidth="1"/>
    <col min="4619" max="4619" width="15" style="20" customWidth="1"/>
    <col min="4620" max="4864" width="11" style="20"/>
    <col min="4865" max="4865" width="3.6640625" style="20" customWidth="1"/>
    <col min="4866" max="4866" width="7" style="20" customWidth="1"/>
    <col min="4867" max="4867" width="36.33203125" style="20" customWidth="1"/>
    <col min="4868" max="4868" width="27.6640625" style="20" customWidth="1"/>
    <col min="4869" max="4870" width="10.33203125" style="20" customWidth="1"/>
    <col min="4871" max="4871" width="14.6640625" style="20" customWidth="1"/>
    <col min="4872" max="4872" width="16.83203125" style="20" customWidth="1"/>
    <col min="4873" max="4873" width="18.83203125" style="20" customWidth="1"/>
    <col min="4874" max="4874" width="11.1640625" style="20" customWidth="1"/>
    <col min="4875" max="4875" width="15" style="20" customWidth="1"/>
    <col min="4876" max="5120" width="11" style="20"/>
    <col min="5121" max="5121" width="3.6640625" style="20" customWidth="1"/>
    <col min="5122" max="5122" width="7" style="20" customWidth="1"/>
    <col min="5123" max="5123" width="36.33203125" style="20" customWidth="1"/>
    <col min="5124" max="5124" width="27.6640625" style="20" customWidth="1"/>
    <col min="5125" max="5126" width="10.33203125" style="20" customWidth="1"/>
    <col min="5127" max="5127" width="14.6640625" style="20" customWidth="1"/>
    <col min="5128" max="5128" width="16.83203125" style="20" customWidth="1"/>
    <col min="5129" max="5129" width="18.83203125" style="20" customWidth="1"/>
    <col min="5130" max="5130" width="11.1640625" style="20" customWidth="1"/>
    <col min="5131" max="5131" width="15" style="20" customWidth="1"/>
    <col min="5132" max="5376" width="11" style="20"/>
    <col min="5377" max="5377" width="3.6640625" style="20" customWidth="1"/>
    <col min="5378" max="5378" width="7" style="20" customWidth="1"/>
    <col min="5379" max="5379" width="36.33203125" style="20" customWidth="1"/>
    <col min="5380" max="5380" width="27.6640625" style="20" customWidth="1"/>
    <col min="5381" max="5382" width="10.33203125" style="20" customWidth="1"/>
    <col min="5383" max="5383" width="14.6640625" style="20" customWidth="1"/>
    <col min="5384" max="5384" width="16.83203125" style="20" customWidth="1"/>
    <col min="5385" max="5385" width="18.83203125" style="20" customWidth="1"/>
    <col min="5386" max="5386" width="11.1640625" style="20" customWidth="1"/>
    <col min="5387" max="5387" width="15" style="20" customWidth="1"/>
    <col min="5388" max="5632" width="11" style="20"/>
    <col min="5633" max="5633" width="3.6640625" style="20" customWidth="1"/>
    <col min="5634" max="5634" width="7" style="20" customWidth="1"/>
    <col min="5635" max="5635" width="36.33203125" style="20" customWidth="1"/>
    <col min="5636" max="5636" width="27.6640625" style="20" customWidth="1"/>
    <col min="5637" max="5638" width="10.33203125" style="20" customWidth="1"/>
    <col min="5639" max="5639" width="14.6640625" style="20" customWidth="1"/>
    <col min="5640" max="5640" width="16.83203125" style="20" customWidth="1"/>
    <col min="5641" max="5641" width="18.83203125" style="20" customWidth="1"/>
    <col min="5642" max="5642" width="11.1640625" style="20" customWidth="1"/>
    <col min="5643" max="5643" width="15" style="20" customWidth="1"/>
    <col min="5644" max="5888" width="11" style="20"/>
    <col min="5889" max="5889" width="3.6640625" style="20" customWidth="1"/>
    <col min="5890" max="5890" width="7" style="20" customWidth="1"/>
    <col min="5891" max="5891" width="36.33203125" style="20" customWidth="1"/>
    <col min="5892" max="5892" width="27.6640625" style="20" customWidth="1"/>
    <col min="5893" max="5894" width="10.33203125" style="20" customWidth="1"/>
    <col min="5895" max="5895" width="14.6640625" style="20" customWidth="1"/>
    <col min="5896" max="5896" width="16.83203125" style="20" customWidth="1"/>
    <col min="5897" max="5897" width="18.83203125" style="20" customWidth="1"/>
    <col min="5898" max="5898" width="11.1640625" style="20" customWidth="1"/>
    <col min="5899" max="5899" width="15" style="20" customWidth="1"/>
    <col min="5900" max="6144" width="11" style="20"/>
    <col min="6145" max="6145" width="3.6640625" style="20" customWidth="1"/>
    <col min="6146" max="6146" width="7" style="20" customWidth="1"/>
    <col min="6147" max="6147" width="36.33203125" style="20" customWidth="1"/>
    <col min="6148" max="6148" width="27.6640625" style="20" customWidth="1"/>
    <col min="6149" max="6150" width="10.33203125" style="20" customWidth="1"/>
    <col min="6151" max="6151" width="14.6640625" style="20" customWidth="1"/>
    <col min="6152" max="6152" width="16.83203125" style="20" customWidth="1"/>
    <col min="6153" max="6153" width="18.83203125" style="20" customWidth="1"/>
    <col min="6154" max="6154" width="11.1640625" style="20" customWidth="1"/>
    <col min="6155" max="6155" width="15" style="20" customWidth="1"/>
    <col min="6156" max="6400" width="11" style="20"/>
    <col min="6401" max="6401" width="3.6640625" style="20" customWidth="1"/>
    <col min="6402" max="6402" width="7" style="20" customWidth="1"/>
    <col min="6403" max="6403" width="36.33203125" style="20" customWidth="1"/>
    <col min="6404" max="6404" width="27.6640625" style="20" customWidth="1"/>
    <col min="6405" max="6406" width="10.33203125" style="20" customWidth="1"/>
    <col min="6407" max="6407" width="14.6640625" style="20" customWidth="1"/>
    <col min="6408" max="6408" width="16.83203125" style="20" customWidth="1"/>
    <col min="6409" max="6409" width="18.83203125" style="20" customWidth="1"/>
    <col min="6410" max="6410" width="11.1640625" style="20" customWidth="1"/>
    <col min="6411" max="6411" width="15" style="20" customWidth="1"/>
    <col min="6412" max="6656" width="11" style="20"/>
    <col min="6657" max="6657" width="3.6640625" style="20" customWidth="1"/>
    <col min="6658" max="6658" width="7" style="20" customWidth="1"/>
    <col min="6659" max="6659" width="36.33203125" style="20" customWidth="1"/>
    <col min="6660" max="6660" width="27.6640625" style="20" customWidth="1"/>
    <col min="6661" max="6662" width="10.33203125" style="20" customWidth="1"/>
    <col min="6663" max="6663" width="14.6640625" style="20" customWidth="1"/>
    <col min="6664" max="6664" width="16.83203125" style="20" customWidth="1"/>
    <col min="6665" max="6665" width="18.83203125" style="20" customWidth="1"/>
    <col min="6666" max="6666" width="11.1640625" style="20" customWidth="1"/>
    <col min="6667" max="6667" width="15" style="20" customWidth="1"/>
    <col min="6668" max="6912" width="11" style="20"/>
    <col min="6913" max="6913" width="3.6640625" style="20" customWidth="1"/>
    <col min="6914" max="6914" width="7" style="20" customWidth="1"/>
    <col min="6915" max="6915" width="36.33203125" style="20" customWidth="1"/>
    <col min="6916" max="6916" width="27.6640625" style="20" customWidth="1"/>
    <col min="6917" max="6918" width="10.33203125" style="20" customWidth="1"/>
    <col min="6919" max="6919" width="14.6640625" style="20" customWidth="1"/>
    <col min="6920" max="6920" width="16.83203125" style="20" customWidth="1"/>
    <col min="6921" max="6921" width="18.83203125" style="20" customWidth="1"/>
    <col min="6922" max="6922" width="11.1640625" style="20" customWidth="1"/>
    <col min="6923" max="6923" width="15" style="20" customWidth="1"/>
    <col min="6924" max="7168" width="11" style="20"/>
    <col min="7169" max="7169" width="3.6640625" style="20" customWidth="1"/>
    <col min="7170" max="7170" width="7" style="20" customWidth="1"/>
    <col min="7171" max="7171" width="36.33203125" style="20" customWidth="1"/>
    <col min="7172" max="7172" width="27.6640625" style="20" customWidth="1"/>
    <col min="7173" max="7174" width="10.33203125" style="20" customWidth="1"/>
    <col min="7175" max="7175" width="14.6640625" style="20" customWidth="1"/>
    <col min="7176" max="7176" width="16.83203125" style="20" customWidth="1"/>
    <col min="7177" max="7177" width="18.83203125" style="20" customWidth="1"/>
    <col min="7178" max="7178" width="11.1640625" style="20" customWidth="1"/>
    <col min="7179" max="7179" width="15" style="20" customWidth="1"/>
    <col min="7180" max="7424" width="11" style="20"/>
    <col min="7425" max="7425" width="3.6640625" style="20" customWidth="1"/>
    <col min="7426" max="7426" width="7" style="20" customWidth="1"/>
    <col min="7427" max="7427" width="36.33203125" style="20" customWidth="1"/>
    <col min="7428" max="7428" width="27.6640625" style="20" customWidth="1"/>
    <col min="7429" max="7430" width="10.33203125" style="20" customWidth="1"/>
    <col min="7431" max="7431" width="14.6640625" style="20" customWidth="1"/>
    <col min="7432" max="7432" width="16.83203125" style="20" customWidth="1"/>
    <col min="7433" max="7433" width="18.83203125" style="20" customWidth="1"/>
    <col min="7434" max="7434" width="11.1640625" style="20" customWidth="1"/>
    <col min="7435" max="7435" width="15" style="20" customWidth="1"/>
    <col min="7436" max="7680" width="11" style="20"/>
    <col min="7681" max="7681" width="3.6640625" style="20" customWidth="1"/>
    <col min="7682" max="7682" width="7" style="20" customWidth="1"/>
    <col min="7683" max="7683" width="36.33203125" style="20" customWidth="1"/>
    <col min="7684" max="7684" width="27.6640625" style="20" customWidth="1"/>
    <col min="7685" max="7686" width="10.33203125" style="20" customWidth="1"/>
    <col min="7687" max="7687" width="14.6640625" style="20" customWidth="1"/>
    <col min="7688" max="7688" width="16.83203125" style="20" customWidth="1"/>
    <col min="7689" max="7689" width="18.83203125" style="20" customWidth="1"/>
    <col min="7690" max="7690" width="11.1640625" style="20" customWidth="1"/>
    <col min="7691" max="7691" width="15" style="20" customWidth="1"/>
    <col min="7692" max="7936" width="11" style="20"/>
    <col min="7937" max="7937" width="3.6640625" style="20" customWidth="1"/>
    <col min="7938" max="7938" width="7" style="20" customWidth="1"/>
    <col min="7939" max="7939" width="36.33203125" style="20" customWidth="1"/>
    <col min="7940" max="7940" width="27.6640625" style="20" customWidth="1"/>
    <col min="7941" max="7942" width="10.33203125" style="20" customWidth="1"/>
    <col min="7943" max="7943" width="14.6640625" style="20" customWidth="1"/>
    <col min="7944" max="7944" width="16.83203125" style="20" customWidth="1"/>
    <col min="7945" max="7945" width="18.83203125" style="20" customWidth="1"/>
    <col min="7946" max="7946" width="11.1640625" style="20" customWidth="1"/>
    <col min="7947" max="7947" width="15" style="20" customWidth="1"/>
    <col min="7948" max="8192" width="11" style="20"/>
    <col min="8193" max="8193" width="3.6640625" style="20" customWidth="1"/>
    <col min="8194" max="8194" width="7" style="20" customWidth="1"/>
    <col min="8195" max="8195" width="36.33203125" style="20" customWidth="1"/>
    <col min="8196" max="8196" width="27.6640625" style="20" customWidth="1"/>
    <col min="8197" max="8198" width="10.33203125" style="20" customWidth="1"/>
    <col min="8199" max="8199" width="14.6640625" style="20" customWidth="1"/>
    <col min="8200" max="8200" width="16.83203125" style="20" customWidth="1"/>
    <col min="8201" max="8201" width="18.83203125" style="20" customWidth="1"/>
    <col min="8202" max="8202" width="11.1640625" style="20" customWidth="1"/>
    <col min="8203" max="8203" width="15" style="20" customWidth="1"/>
    <col min="8204" max="8448" width="11" style="20"/>
    <col min="8449" max="8449" width="3.6640625" style="20" customWidth="1"/>
    <col min="8450" max="8450" width="7" style="20" customWidth="1"/>
    <col min="8451" max="8451" width="36.33203125" style="20" customWidth="1"/>
    <col min="8452" max="8452" width="27.6640625" style="20" customWidth="1"/>
    <col min="8453" max="8454" width="10.33203125" style="20" customWidth="1"/>
    <col min="8455" max="8455" width="14.6640625" style="20" customWidth="1"/>
    <col min="8456" max="8456" width="16.83203125" style="20" customWidth="1"/>
    <col min="8457" max="8457" width="18.83203125" style="20" customWidth="1"/>
    <col min="8458" max="8458" width="11.1640625" style="20" customWidth="1"/>
    <col min="8459" max="8459" width="15" style="20" customWidth="1"/>
    <col min="8460" max="8704" width="11" style="20"/>
    <col min="8705" max="8705" width="3.6640625" style="20" customWidth="1"/>
    <col min="8706" max="8706" width="7" style="20" customWidth="1"/>
    <col min="8707" max="8707" width="36.33203125" style="20" customWidth="1"/>
    <col min="8708" max="8708" width="27.6640625" style="20" customWidth="1"/>
    <col min="8709" max="8710" width="10.33203125" style="20" customWidth="1"/>
    <col min="8711" max="8711" width="14.6640625" style="20" customWidth="1"/>
    <col min="8712" max="8712" width="16.83203125" style="20" customWidth="1"/>
    <col min="8713" max="8713" width="18.83203125" style="20" customWidth="1"/>
    <col min="8714" max="8714" width="11.1640625" style="20" customWidth="1"/>
    <col min="8715" max="8715" width="15" style="20" customWidth="1"/>
    <col min="8716" max="8960" width="11" style="20"/>
    <col min="8961" max="8961" width="3.6640625" style="20" customWidth="1"/>
    <col min="8962" max="8962" width="7" style="20" customWidth="1"/>
    <col min="8963" max="8963" width="36.33203125" style="20" customWidth="1"/>
    <col min="8964" max="8964" width="27.6640625" style="20" customWidth="1"/>
    <col min="8965" max="8966" width="10.33203125" style="20" customWidth="1"/>
    <col min="8967" max="8967" width="14.6640625" style="20" customWidth="1"/>
    <col min="8968" max="8968" width="16.83203125" style="20" customWidth="1"/>
    <col min="8969" max="8969" width="18.83203125" style="20" customWidth="1"/>
    <col min="8970" max="8970" width="11.1640625" style="20" customWidth="1"/>
    <col min="8971" max="8971" width="15" style="20" customWidth="1"/>
    <col min="8972" max="9216" width="11" style="20"/>
    <col min="9217" max="9217" width="3.6640625" style="20" customWidth="1"/>
    <col min="9218" max="9218" width="7" style="20" customWidth="1"/>
    <col min="9219" max="9219" width="36.33203125" style="20" customWidth="1"/>
    <col min="9220" max="9220" width="27.6640625" style="20" customWidth="1"/>
    <col min="9221" max="9222" width="10.33203125" style="20" customWidth="1"/>
    <col min="9223" max="9223" width="14.6640625" style="20" customWidth="1"/>
    <col min="9224" max="9224" width="16.83203125" style="20" customWidth="1"/>
    <col min="9225" max="9225" width="18.83203125" style="20" customWidth="1"/>
    <col min="9226" max="9226" width="11.1640625" style="20" customWidth="1"/>
    <col min="9227" max="9227" width="15" style="20" customWidth="1"/>
    <col min="9228" max="9472" width="11" style="20"/>
    <col min="9473" max="9473" width="3.6640625" style="20" customWidth="1"/>
    <col min="9474" max="9474" width="7" style="20" customWidth="1"/>
    <col min="9475" max="9475" width="36.33203125" style="20" customWidth="1"/>
    <col min="9476" max="9476" width="27.6640625" style="20" customWidth="1"/>
    <col min="9477" max="9478" width="10.33203125" style="20" customWidth="1"/>
    <col min="9479" max="9479" width="14.6640625" style="20" customWidth="1"/>
    <col min="9480" max="9480" width="16.83203125" style="20" customWidth="1"/>
    <col min="9481" max="9481" width="18.83203125" style="20" customWidth="1"/>
    <col min="9482" max="9482" width="11.1640625" style="20" customWidth="1"/>
    <col min="9483" max="9483" width="15" style="20" customWidth="1"/>
    <col min="9484" max="9728" width="11" style="20"/>
    <col min="9729" max="9729" width="3.6640625" style="20" customWidth="1"/>
    <col min="9730" max="9730" width="7" style="20" customWidth="1"/>
    <col min="9731" max="9731" width="36.33203125" style="20" customWidth="1"/>
    <col min="9732" max="9732" width="27.6640625" style="20" customWidth="1"/>
    <col min="9733" max="9734" width="10.33203125" style="20" customWidth="1"/>
    <col min="9735" max="9735" width="14.6640625" style="20" customWidth="1"/>
    <col min="9736" max="9736" width="16.83203125" style="20" customWidth="1"/>
    <col min="9737" max="9737" width="18.83203125" style="20" customWidth="1"/>
    <col min="9738" max="9738" width="11.1640625" style="20" customWidth="1"/>
    <col min="9739" max="9739" width="15" style="20" customWidth="1"/>
    <col min="9740" max="9984" width="11" style="20"/>
    <col min="9985" max="9985" width="3.6640625" style="20" customWidth="1"/>
    <col min="9986" max="9986" width="7" style="20" customWidth="1"/>
    <col min="9987" max="9987" width="36.33203125" style="20" customWidth="1"/>
    <col min="9988" max="9988" width="27.6640625" style="20" customWidth="1"/>
    <col min="9989" max="9990" width="10.33203125" style="20" customWidth="1"/>
    <col min="9991" max="9991" width="14.6640625" style="20" customWidth="1"/>
    <col min="9992" max="9992" width="16.83203125" style="20" customWidth="1"/>
    <col min="9993" max="9993" width="18.83203125" style="20" customWidth="1"/>
    <col min="9994" max="9994" width="11.1640625" style="20" customWidth="1"/>
    <col min="9995" max="9995" width="15" style="20" customWidth="1"/>
    <col min="9996" max="10240" width="11" style="20"/>
    <col min="10241" max="10241" width="3.6640625" style="20" customWidth="1"/>
    <col min="10242" max="10242" width="7" style="20" customWidth="1"/>
    <col min="10243" max="10243" width="36.33203125" style="20" customWidth="1"/>
    <col min="10244" max="10244" width="27.6640625" style="20" customWidth="1"/>
    <col min="10245" max="10246" width="10.33203125" style="20" customWidth="1"/>
    <col min="10247" max="10247" width="14.6640625" style="20" customWidth="1"/>
    <col min="10248" max="10248" width="16.83203125" style="20" customWidth="1"/>
    <col min="10249" max="10249" width="18.83203125" style="20" customWidth="1"/>
    <col min="10250" max="10250" width="11.1640625" style="20" customWidth="1"/>
    <col min="10251" max="10251" width="15" style="20" customWidth="1"/>
    <col min="10252" max="10496" width="11" style="20"/>
    <col min="10497" max="10497" width="3.6640625" style="20" customWidth="1"/>
    <col min="10498" max="10498" width="7" style="20" customWidth="1"/>
    <col min="10499" max="10499" width="36.33203125" style="20" customWidth="1"/>
    <col min="10500" max="10500" width="27.6640625" style="20" customWidth="1"/>
    <col min="10501" max="10502" width="10.33203125" style="20" customWidth="1"/>
    <col min="10503" max="10503" width="14.6640625" style="20" customWidth="1"/>
    <col min="10504" max="10504" width="16.83203125" style="20" customWidth="1"/>
    <col min="10505" max="10505" width="18.83203125" style="20" customWidth="1"/>
    <col min="10506" max="10506" width="11.1640625" style="20" customWidth="1"/>
    <col min="10507" max="10507" width="15" style="20" customWidth="1"/>
    <col min="10508" max="10752" width="11" style="20"/>
    <col min="10753" max="10753" width="3.6640625" style="20" customWidth="1"/>
    <col min="10754" max="10754" width="7" style="20" customWidth="1"/>
    <col min="10755" max="10755" width="36.33203125" style="20" customWidth="1"/>
    <col min="10756" max="10756" width="27.6640625" style="20" customWidth="1"/>
    <col min="10757" max="10758" width="10.33203125" style="20" customWidth="1"/>
    <col min="10759" max="10759" width="14.6640625" style="20" customWidth="1"/>
    <col min="10760" max="10760" width="16.83203125" style="20" customWidth="1"/>
    <col min="10761" max="10761" width="18.83203125" style="20" customWidth="1"/>
    <col min="10762" max="10762" width="11.1640625" style="20" customWidth="1"/>
    <col min="10763" max="10763" width="15" style="20" customWidth="1"/>
    <col min="10764" max="11008" width="11" style="20"/>
    <col min="11009" max="11009" width="3.6640625" style="20" customWidth="1"/>
    <col min="11010" max="11010" width="7" style="20" customWidth="1"/>
    <col min="11011" max="11011" width="36.33203125" style="20" customWidth="1"/>
    <col min="11012" max="11012" width="27.6640625" style="20" customWidth="1"/>
    <col min="11013" max="11014" width="10.33203125" style="20" customWidth="1"/>
    <col min="11015" max="11015" width="14.6640625" style="20" customWidth="1"/>
    <col min="11016" max="11016" width="16.83203125" style="20" customWidth="1"/>
    <col min="11017" max="11017" width="18.83203125" style="20" customWidth="1"/>
    <col min="11018" max="11018" width="11.1640625" style="20" customWidth="1"/>
    <col min="11019" max="11019" width="15" style="20" customWidth="1"/>
    <col min="11020" max="11264" width="11" style="20"/>
    <col min="11265" max="11265" width="3.6640625" style="20" customWidth="1"/>
    <col min="11266" max="11266" width="7" style="20" customWidth="1"/>
    <col min="11267" max="11267" width="36.33203125" style="20" customWidth="1"/>
    <col min="11268" max="11268" width="27.6640625" style="20" customWidth="1"/>
    <col min="11269" max="11270" width="10.33203125" style="20" customWidth="1"/>
    <col min="11271" max="11271" width="14.6640625" style="20" customWidth="1"/>
    <col min="11272" max="11272" width="16.83203125" style="20" customWidth="1"/>
    <col min="11273" max="11273" width="18.83203125" style="20" customWidth="1"/>
    <col min="11274" max="11274" width="11.1640625" style="20" customWidth="1"/>
    <col min="11275" max="11275" width="15" style="20" customWidth="1"/>
    <col min="11276" max="11520" width="11" style="20"/>
    <col min="11521" max="11521" width="3.6640625" style="20" customWidth="1"/>
    <col min="11522" max="11522" width="7" style="20" customWidth="1"/>
    <col min="11523" max="11523" width="36.33203125" style="20" customWidth="1"/>
    <col min="11524" max="11524" width="27.6640625" style="20" customWidth="1"/>
    <col min="11525" max="11526" width="10.33203125" style="20" customWidth="1"/>
    <col min="11527" max="11527" width="14.6640625" style="20" customWidth="1"/>
    <col min="11528" max="11528" width="16.83203125" style="20" customWidth="1"/>
    <col min="11529" max="11529" width="18.83203125" style="20" customWidth="1"/>
    <col min="11530" max="11530" width="11.1640625" style="20" customWidth="1"/>
    <col min="11531" max="11531" width="15" style="20" customWidth="1"/>
    <col min="11532" max="11776" width="11" style="20"/>
    <col min="11777" max="11777" width="3.6640625" style="20" customWidth="1"/>
    <col min="11778" max="11778" width="7" style="20" customWidth="1"/>
    <col min="11779" max="11779" width="36.33203125" style="20" customWidth="1"/>
    <col min="11780" max="11780" width="27.6640625" style="20" customWidth="1"/>
    <col min="11781" max="11782" width="10.33203125" style="20" customWidth="1"/>
    <col min="11783" max="11783" width="14.6640625" style="20" customWidth="1"/>
    <col min="11784" max="11784" width="16.83203125" style="20" customWidth="1"/>
    <col min="11785" max="11785" width="18.83203125" style="20" customWidth="1"/>
    <col min="11786" max="11786" width="11.1640625" style="20" customWidth="1"/>
    <col min="11787" max="11787" width="15" style="20" customWidth="1"/>
    <col min="11788" max="12032" width="11" style="20"/>
    <col min="12033" max="12033" width="3.6640625" style="20" customWidth="1"/>
    <col min="12034" max="12034" width="7" style="20" customWidth="1"/>
    <col min="12035" max="12035" width="36.33203125" style="20" customWidth="1"/>
    <col min="12036" max="12036" width="27.6640625" style="20" customWidth="1"/>
    <col min="12037" max="12038" width="10.33203125" style="20" customWidth="1"/>
    <col min="12039" max="12039" width="14.6640625" style="20" customWidth="1"/>
    <col min="12040" max="12040" width="16.83203125" style="20" customWidth="1"/>
    <col min="12041" max="12041" width="18.83203125" style="20" customWidth="1"/>
    <col min="12042" max="12042" width="11.1640625" style="20" customWidth="1"/>
    <col min="12043" max="12043" width="15" style="20" customWidth="1"/>
    <col min="12044" max="12288" width="11" style="20"/>
    <col min="12289" max="12289" width="3.6640625" style="20" customWidth="1"/>
    <col min="12290" max="12290" width="7" style="20" customWidth="1"/>
    <col min="12291" max="12291" width="36.33203125" style="20" customWidth="1"/>
    <col min="12292" max="12292" width="27.6640625" style="20" customWidth="1"/>
    <col min="12293" max="12294" width="10.33203125" style="20" customWidth="1"/>
    <col min="12295" max="12295" width="14.6640625" style="20" customWidth="1"/>
    <col min="12296" max="12296" width="16.83203125" style="20" customWidth="1"/>
    <col min="12297" max="12297" width="18.83203125" style="20" customWidth="1"/>
    <col min="12298" max="12298" width="11.1640625" style="20" customWidth="1"/>
    <col min="12299" max="12299" width="15" style="20" customWidth="1"/>
    <col min="12300" max="12544" width="11" style="20"/>
    <col min="12545" max="12545" width="3.6640625" style="20" customWidth="1"/>
    <col min="12546" max="12546" width="7" style="20" customWidth="1"/>
    <col min="12547" max="12547" width="36.33203125" style="20" customWidth="1"/>
    <col min="12548" max="12548" width="27.6640625" style="20" customWidth="1"/>
    <col min="12549" max="12550" width="10.33203125" style="20" customWidth="1"/>
    <col min="12551" max="12551" width="14.6640625" style="20" customWidth="1"/>
    <col min="12552" max="12552" width="16.83203125" style="20" customWidth="1"/>
    <col min="12553" max="12553" width="18.83203125" style="20" customWidth="1"/>
    <col min="12554" max="12554" width="11.1640625" style="20" customWidth="1"/>
    <col min="12555" max="12555" width="15" style="20" customWidth="1"/>
    <col min="12556" max="12800" width="11" style="20"/>
    <col min="12801" max="12801" width="3.6640625" style="20" customWidth="1"/>
    <col min="12802" max="12802" width="7" style="20" customWidth="1"/>
    <col min="12803" max="12803" width="36.33203125" style="20" customWidth="1"/>
    <col min="12804" max="12804" width="27.6640625" style="20" customWidth="1"/>
    <col min="12805" max="12806" width="10.33203125" style="20" customWidth="1"/>
    <col min="12807" max="12807" width="14.6640625" style="20" customWidth="1"/>
    <col min="12808" max="12808" width="16.83203125" style="20" customWidth="1"/>
    <col min="12809" max="12809" width="18.83203125" style="20" customWidth="1"/>
    <col min="12810" max="12810" width="11.1640625" style="20" customWidth="1"/>
    <col min="12811" max="12811" width="15" style="20" customWidth="1"/>
    <col min="12812" max="13056" width="11" style="20"/>
    <col min="13057" max="13057" width="3.6640625" style="20" customWidth="1"/>
    <col min="13058" max="13058" width="7" style="20" customWidth="1"/>
    <col min="13059" max="13059" width="36.33203125" style="20" customWidth="1"/>
    <col min="13060" max="13060" width="27.6640625" style="20" customWidth="1"/>
    <col min="13061" max="13062" width="10.33203125" style="20" customWidth="1"/>
    <col min="13063" max="13063" width="14.6640625" style="20" customWidth="1"/>
    <col min="13064" max="13064" width="16.83203125" style="20" customWidth="1"/>
    <col min="13065" max="13065" width="18.83203125" style="20" customWidth="1"/>
    <col min="13066" max="13066" width="11.1640625" style="20" customWidth="1"/>
    <col min="13067" max="13067" width="15" style="20" customWidth="1"/>
    <col min="13068" max="13312" width="11" style="20"/>
    <col min="13313" max="13313" width="3.6640625" style="20" customWidth="1"/>
    <col min="13314" max="13314" width="7" style="20" customWidth="1"/>
    <col min="13315" max="13315" width="36.33203125" style="20" customWidth="1"/>
    <col min="13316" max="13316" width="27.6640625" style="20" customWidth="1"/>
    <col min="13317" max="13318" width="10.33203125" style="20" customWidth="1"/>
    <col min="13319" max="13319" width="14.6640625" style="20" customWidth="1"/>
    <col min="13320" max="13320" width="16.83203125" style="20" customWidth="1"/>
    <col min="13321" max="13321" width="18.83203125" style="20" customWidth="1"/>
    <col min="13322" max="13322" width="11.1640625" style="20" customWidth="1"/>
    <col min="13323" max="13323" width="15" style="20" customWidth="1"/>
    <col min="13324" max="13568" width="11" style="20"/>
    <col min="13569" max="13569" width="3.6640625" style="20" customWidth="1"/>
    <col min="13570" max="13570" width="7" style="20" customWidth="1"/>
    <col min="13571" max="13571" width="36.33203125" style="20" customWidth="1"/>
    <col min="13572" max="13572" width="27.6640625" style="20" customWidth="1"/>
    <col min="13573" max="13574" width="10.33203125" style="20" customWidth="1"/>
    <col min="13575" max="13575" width="14.6640625" style="20" customWidth="1"/>
    <col min="13576" max="13576" width="16.83203125" style="20" customWidth="1"/>
    <col min="13577" max="13577" width="18.83203125" style="20" customWidth="1"/>
    <col min="13578" max="13578" width="11.1640625" style="20" customWidth="1"/>
    <col min="13579" max="13579" width="15" style="20" customWidth="1"/>
    <col min="13580" max="13824" width="11" style="20"/>
    <col min="13825" max="13825" width="3.6640625" style="20" customWidth="1"/>
    <col min="13826" max="13826" width="7" style="20" customWidth="1"/>
    <col min="13827" max="13827" width="36.33203125" style="20" customWidth="1"/>
    <col min="13828" max="13828" width="27.6640625" style="20" customWidth="1"/>
    <col min="13829" max="13830" width="10.33203125" style="20" customWidth="1"/>
    <col min="13831" max="13831" width="14.6640625" style="20" customWidth="1"/>
    <col min="13832" max="13832" width="16.83203125" style="20" customWidth="1"/>
    <col min="13833" max="13833" width="18.83203125" style="20" customWidth="1"/>
    <col min="13834" max="13834" width="11.1640625" style="20" customWidth="1"/>
    <col min="13835" max="13835" width="15" style="20" customWidth="1"/>
    <col min="13836" max="14080" width="11" style="20"/>
    <col min="14081" max="14081" width="3.6640625" style="20" customWidth="1"/>
    <col min="14082" max="14082" width="7" style="20" customWidth="1"/>
    <col min="14083" max="14083" width="36.33203125" style="20" customWidth="1"/>
    <col min="14084" max="14084" width="27.6640625" style="20" customWidth="1"/>
    <col min="14085" max="14086" width="10.33203125" style="20" customWidth="1"/>
    <col min="14087" max="14087" width="14.6640625" style="20" customWidth="1"/>
    <col min="14088" max="14088" width="16.83203125" style="20" customWidth="1"/>
    <col min="14089" max="14089" width="18.83203125" style="20" customWidth="1"/>
    <col min="14090" max="14090" width="11.1640625" style="20" customWidth="1"/>
    <col min="14091" max="14091" width="15" style="20" customWidth="1"/>
    <col min="14092" max="14336" width="11" style="20"/>
    <col min="14337" max="14337" width="3.6640625" style="20" customWidth="1"/>
    <col min="14338" max="14338" width="7" style="20" customWidth="1"/>
    <col min="14339" max="14339" width="36.33203125" style="20" customWidth="1"/>
    <col min="14340" max="14340" width="27.6640625" style="20" customWidth="1"/>
    <col min="14341" max="14342" width="10.33203125" style="20" customWidth="1"/>
    <col min="14343" max="14343" width="14.6640625" style="20" customWidth="1"/>
    <col min="14344" max="14344" width="16.83203125" style="20" customWidth="1"/>
    <col min="14345" max="14345" width="18.83203125" style="20" customWidth="1"/>
    <col min="14346" max="14346" width="11.1640625" style="20" customWidth="1"/>
    <col min="14347" max="14347" width="15" style="20" customWidth="1"/>
    <col min="14348" max="14592" width="11" style="20"/>
    <col min="14593" max="14593" width="3.6640625" style="20" customWidth="1"/>
    <col min="14594" max="14594" width="7" style="20" customWidth="1"/>
    <col min="14595" max="14595" width="36.33203125" style="20" customWidth="1"/>
    <col min="14596" max="14596" width="27.6640625" style="20" customWidth="1"/>
    <col min="14597" max="14598" width="10.33203125" style="20" customWidth="1"/>
    <col min="14599" max="14599" width="14.6640625" style="20" customWidth="1"/>
    <col min="14600" max="14600" width="16.83203125" style="20" customWidth="1"/>
    <col min="14601" max="14601" width="18.83203125" style="20" customWidth="1"/>
    <col min="14602" max="14602" width="11.1640625" style="20" customWidth="1"/>
    <col min="14603" max="14603" width="15" style="20" customWidth="1"/>
    <col min="14604" max="14848" width="11" style="20"/>
    <col min="14849" max="14849" width="3.6640625" style="20" customWidth="1"/>
    <col min="14850" max="14850" width="7" style="20" customWidth="1"/>
    <col min="14851" max="14851" width="36.33203125" style="20" customWidth="1"/>
    <col min="14852" max="14852" width="27.6640625" style="20" customWidth="1"/>
    <col min="14853" max="14854" width="10.33203125" style="20" customWidth="1"/>
    <col min="14855" max="14855" width="14.6640625" style="20" customWidth="1"/>
    <col min="14856" max="14856" width="16.83203125" style="20" customWidth="1"/>
    <col min="14857" max="14857" width="18.83203125" style="20" customWidth="1"/>
    <col min="14858" max="14858" width="11.1640625" style="20" customWidth="1"/>
    <col min="14859" max="14859" width="15" style="20" customWidth="1"/>
    <col min="14860" max="15104" width="11" style="20"/>
    <col min="15105" max="15105" width="3.6640625" style="20" customWidth="1"/>
    <col min="15106" max="15106" width="7" style="20" customWidth="1"/>
    <col min="15107" max="15107" width="36.33203125" style="20" customWidth="1"/>
    <col min="15108" max="15108" width="27.6640625" style="20" customWidth="1"/>
    <col min="15109" max="15110" width="10.33203125" style="20" customWidth="1"/>
    <col min="15111" max="15111" width="14.6640625" style="20" customWidth="1"/>
    <col min="15112" max="15112" width="16.83203125" style="20" customWidth="1"/>
    <col min="15113" max="15113" width="18.83203125" style="20" customWidth="1"/>
    <col min="15114" max="15114" width="11.1640625" style="20" customWidth="1"/>
    <col min="15115" max="15115" width="15" style="20" customWidth="1"/>
    <col min="15116" max="15360" width="11" style="20"/>
    <col min="15361" max="15361" width="3.6640625" style="20" customWidth="1"/>
    <col min="15362" max="15362" width="7" style="20" customWidth="1"/>
    <col min="15363" max="15363" width="36.33203125" style="20" customWidth="1"/>
    <col min="15364" max="15364" width="27.6640625" style="20" customWidth="1"/>
    <col min="15365" max="15366" width="10.33203125" style="20" customWidth="1"/>
    <col min="15367" max="15367" width="14.6640625" style="20" customWidth="1"/>
    <col min="15368" max="15368" width="16.83203125" style="20" customWidth="1"/>
    <col min="15369" max="15369" width="18.83203125" style="20" customWidth="1"/>
    <col min="15370" max="15370" width="11.1640625" style="20" customWidth="1"/>
    <col min="15371" max="15371" width="15" style="20" customWidth="1"/>
    <col min="15372" max="15616" width="11" style="20"/>
    <col min="15617" max="15617" width="3.6640625" style="20" customWidth="1"/>
    <col min="15618" max="15618" width="7" style="20" customWidth="1"/>
    <col min="15619" max="15619" width="36.33203125" style="20" customWidth="1"/>
    <col min="15620" max="15620" width="27.6640625" style="20" customWidth="1"/>
    <col min="15621" max="15622" width="10.33203125" style="20" customWidth="1"/>
    <col min="15623" max="15623" width="14.6640625" style="20" customWidth="1"/>
    <col min="15624" max="15624" width="16.83203125" style="20" customWidth="1"/>
    <col min="15625" max="15625" width="18.83203125" style="20" customWidth="1"/>
    <col min="15626" max="15626" width="11.1640625" style="20" customWidth="1"/>
    <col min="15627" max="15627" width="15" style="20" customWidth="1"/>
    <col min="15628" max="15872" width="11" style="20"/>
    <col min="15873" max="15873" width="3.6640625" style="20" customWidth="1"/>
    <col min="15874" max="15874" width="7" style="20" customWidth="1"/>
    <col min="15875" max="15875" width="36.33203125" style="20" customWidth="1"/>
    <col min="15876" max="15876" width="27.6640625" style="20" customWidth="1"/>
    <col min="15877" max="15878" width="10.33203125" style="20" customWidth="1"/>
    <col min="15879" max="15879" width="14.6640625" style="20" customWidth="1"/>
    <col min="15880" max="15880" width="16.83203125" style="20" customWidth="1"/>
    <col min="15881" max="15881" width="18.83203125" style="20" customWidth="1"/>
    <col min="15882" max="15882" width="11.1640625" style="20" customWidth="1"/>
    <col min="15883" max="15883" width="15" style="20" customWidth="1"/>
    <col min="15884" max="16128" width="11" style="20"/>
    <col min="16129" max="16129" width="3.6640625" style="20" customWidth="1"/>
    <col min="16130" max="16130" width="7" style="20" customWidth="1"/>
    <col min="16131" max="16131" width="36.33203125" style="20" customWidth="1"/>
    <col min="16132" max="16132" width="27.6640625" style="20" customWidth="1"/>
    <col min="16133" max="16134" width="10.33203125" style="20" customWidth="1"/>
    <col min="16135" max="16135" width="14.6640625" style="20" customWidth="1"/>
    <col min="16136" max="16136" width="16.83203125" style="20" customWidth="1"/>
    <col min="16137" max="16137" width="18.83203125" style="20" customWidth="1"/>
    <col min="16138" max="16138" width="11.1640625" style="20" customWidth="1"/>
    <col min="16139" max="16139" width="15" style="20" customWidth="1"/>
    <col min="16140" max="16384" width="11" style="20"/>
  </cols>
  <sheetData>
    <row r="1" spans="1:247" s="229" customFormat="1" ht="16">
      <c r="A1" s="13"/>
      <c r="B1" s="14"/>
      <c r="C1" s="14"/>
      <c r="E1" s="231"/>
      <c r="F1" s="231"/>
      <c r="G1" s="231"/>
      <c r="H1" s="17"/>
      <c r="I1" s="17"/>
      <c r="J1" s="231"/>
    </row>
    <row r="2" spans="1:247" ht="17">
      <c r="A2" s="18"/>
      <c r="B2" s="26" t="s">
        <v>0</v>
      </c>
      <c r="C2" s="14"/>
      <c r="D2" s="21"/>
      <c r="E2" s="27"/>
      <c r="F2" s="497" t="s">
        <v>1</v>
      </c>
      <c r="G2" s="497"/>
      <c r="H2" s="243" t="s">
        <v>183</v>
      </c>
      <c r="I2" s="23"/>
      <c r="J2" s="24"/>
    </row>
    <row r="3" spans="1:247" s="33" customFormat="1" ht="17">
      <c r="A3" s="13"/>
      <c r="B3" s="22"/>
      <c r="C3" s="29" t="s">
        <v>131</v>
      </c>
      <c r="D3" s="30"/>
      <c r="E3" s="22"/>
      <c r="F3" s="31" t="s">
        <v>2</v>
      </c>
      <c r="G3" s="22"/>
      <c r="H3" s="244" t="s">
        <v>139</v>
      </c>
      <c r="I3" s="23"/>
      <c r="J3" s="24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29"/>
      <c r="GF3" s="229"/>
      <c r="GG3" s="229"/>
      <c r="GH3" s="229"/>
      <c r="GI3" s="229"/>
      <c r="GJ3" s="229"/>
      <c r="GK3" s="229"/>
      <c r="GL3" s="229"/>
      <c r="GM3" s="229"/>
      <c r="GN3" s="229"/>
      <c r="GO3" s="229"/>
      <c r="GP3" s="229"/>
      <c r="GQ3" s="229"/>
      <c r="GR3" s="229"/>
      <c r="GS3" s="229"/>
      <c r="GT3" s="229"/>
      <c r="GU3" s="229"/>
      <c r="GV3" s="229"/>
      <c r="GW3" s="229"/>
      <c r="GX3" s="229"/>
      <c r="GY3" s="229"/>
      <c r="GZ3" s="229"/>
      <c r="HA3" s="229"/>
      <c r="HB3" s="229"/>
      <c r="HC3" s="229"/>
      <c r="HD3" s="229"/>
      <c r="HE3" s="229"/>
      <c r="HF3" s="229"/>
      <c r="HG3" s="229"/>
      <c r="HH3" s="229"/>
      <c r="HI3" s="229"/>
      <c r="HJ3" s="229"/>
      <c r="HK3" s="229"/>
      <c r="HL3" s="229"/>
      <c r="HM3" s="229"/>
      <c r="HN3" s="229"/>
      <c r="HO3" s="229"/>
      <c r="HP3" s="229"/>
      <c r="HQ3" s="229"/>
      <c r="HR3" s="229"/>
      <c r="HS3" s="229"/>
      <c r="HT3" s="229"/>
      <c r="HU3" s="229"/>
      <c r="HV3" s="229"/>
      <c r="HW3" s="229"/>
      <c r="HX3" s="229"/>
      <c r="HY3" s="229"/>
      <c r="HZ3" s="229"/>
      <c r="IA3" s="229"/>
      <c r="IB3" s="229"/>
      <c r="IC3" s="229"/>
      <c r="ID3" s="229"/>
      <c r="IE3" s="229"/>
      <c r="IF3" s="229"/>
      <c r="IG3" s="229"/>
      <c r="IH3" s="229"/>
      <c r="II3" s="229"/>
      <c r="IJ3" s="229"/>
      <c r="IK3" s="229"/>
      <c r="IL3" s="229"/>
      <c r="IM3" s="229"/>
    </row>
    <row r="4" spans="1:247" s="33" customFormat="1" ht="17" thickBot="1">
      <c r="A4" s="13"/>
      <c r="B4" s="231"/>
      <c r="C4" s="34"/>
      <c r="D4" s="35"/>
      <c r="E4" s="36"/>
      <c r="F4" s="36"/>
      <c r="G4" s="36"/>
      <c r="H4" s="36"/>
      <c r="I4" s="36"/>
      <c r="J4" s="36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29"/>
      <c r="GE4" s="229"/>
      <c r="GF4" s="229"/>
      <c r="GG4" s="229"/>
      <c r="GH4" s="229"/>
      <c r="GI4" s="229"/>
      <c r="GJ4" s="229"/>
      <c r="GK4" s="229"/>
      <c r="GL4" s="229"/>
      <c r="GM4" s="229"/>
      <c r="GN4" s="229"/>
      <c r="GO4" s="229"/>
      <c r="GP4" s="229"/>
      <c r="GQ4" s="229"/>
      <c r="GR4" s="229"/>
      <c r="GS4" s="229"/>
      <c r="GT4" s="229"/>
      <c r="GU4" s="229"/>
      <c r="GV4" s="229"/>
      <c r="GW4" s="229"/>
      <c r="GX4" s="229"/>
      <c r="GY4" s="229"/>
      <c r="GZ4" s="229"/>
      <c r="HA4" s="229"/>
      <c r="HB4" s="229"/>
      <c r="HC4" s="229"/>
      <c r="HD4" s="229"/>
      <c r="HE4" s="229"/>
      <c r="HF4" s="229"/>
      <c r="HG4" s="229"/>
      <c r="HH4" s="229"/>
      <c r="HI4" s="229"/>
      <c r="HJ4" s="229"/>
      <c r="HK4" s="229"/>
      <c r="HL4" s="229"/>
      <c r="HM4" s="229"/>
      <c r="HN4" s="229"/>
      <c r="HO4" s="229"/>
      <c r="HP4" s="229"/>
      <c r="HQ4" s="229"/>
      <c r="HR4" s="229"/>
      <c r="HS4" s="229"/>
      <c r="HT4" s="229"/>
      <c r="HU4" s="229"/>
      <c r="HV4" s="229"/>
      <c r="HW4" s="229"/>
      <c r="HX4" s="229"/>
      <c r="HY4" s="229"/>
      <c r="HZ4" s="229"/>
      <c r="IA4" s="229"/>
      <c r="IB4" s="229"/>
      <c r="IC4" s="229"/>
      <c r="ID4" s="229"/>
      <c r="IE4" s="229"/>
      <c r="IF4" s="229"/>
      <c r="IG4" s="229"/>
      <c r="IH4" s="229"/>
      <c r="II4" s="229"/>
      <c r="IJ4" s="229"/>
      <c r="IK4" s="229"/>
      <c r="IL4" s="229"/>
    </row>
    <row r="5" spans="1:247" ht="34">
      <c r="A5" s="18"/>
      <c r="B5" s="37" t="s">
        <v>3</v>
      </c>
      <c r="C5" s="38" t="s">
        <v>4</v>
      </c>
      <c r="D5" s="38" t="s">
        <v>5</v>
      </c>
      <c r="E5" s="38" t="s">
        <v>6</v>
      </c>
      <c r="F5" s="38" t="s">
        <v>7</v>
      </c>
      <c r="G5" s="38" t="s">
        <v>8</v>
      </c>
      <c r="H5" s="39" t="s">
        <v>9</v>
      </c>
      <c r="I5" s="39" t="s">
        <v>10</v>
      </c>
      <c r="J5" s="40" t="s">
        <v>37</v>
      </c>
      <c r="K5" s="20"/>
      <c r="IM5" s="41"/>
    </row>
    <row r="6" spans="1:247" ht="16">
      <c r="A6" s="18"/>
      <c r="B6" s="42"/>
      <c r="C6" s="43"/>
      <c r="D6" s="43"/>
      <c r="E6" s="44"/>
      <c r="F6" s="44"/>
      <c r="G6" s="44"/>
      <c r="H6" s="45"/>
      <c r="I6" s="45"/>
      <c r="J6" s="46"/>
      <c r="K6" s="20"/>
      <c r="IM6" s="41"/>
    </row>
    <row r="7" spans="1:247" s="54" customFormat="1" ht="16">
      <c r="A7" s="18"/>
      <c r="B7" s="47" t="s">
        <v>11</v>
      </c>
      <c r="C7" s="48" t="s">
        <v>12</v>
      </c>
      <c r="D7" s="49"/>
      <c r="E7" s="50"/>
      <c r="F7" s="50"/>
      <c r="G7" s="50"/>
      <c r="H7" s="51"/>
      <c r="I7" s="52">
        <f>SUM(I8,I14,I16,I20)</f>
        <v>639050</v>
      </c>
      <c r="J7" s="53"/>
      <c r="IM7" s="55"/>
    </row>
    <row r="8" spans="1:247" s="54" customFormat="1" ht="16">
      <c r="A8" s="18"/>
      <c r="B8" s="56" t="s">
        <v>13</v>
      </c>
      <c r="C8" s="57" t="s">
        <v>14</v>
      </c>
      <c r="D8" s="58"/>
      <c r="E8" s="59"/>
      <c r="F8" s="59"/>
      <c r="G8" s="59"/>
      <c r="H8" s="60"/>
      <c r="I8" s="61">
        <f>SUM(I9:I13)</f>
        <v>439500</v>
      </c>
      <c r="J8" s="62"/>
      <c r="IM8" s="55"/>
    </row>
    <row r="9" spans="1:247" s="41" customFormat="1" ht="17">
      <c r="A9" s="18"/>
      <c r="B9" s="3">
        <v>1</v>
      </c>
      <c r="C9" s="4" t="s">
        <v>15</v>
      </c>
      <c r="D9" s="4"/>
      <c r="E9" s="5">
        <v>50</v>
      </c>
      <c r="F9" s="5">
        <v>2</v>
      </c>
      <c r="G9" s="6" t="s">
        <v>16</v>
      </c>
      <c r="H9" s="376">
        <v>450</v>
      </c>
      <c r="I9" s="7">
        <f>H9*E9*F9</f>
        <v>45000</v>
      </c>
      <c r="J9" s="8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</row>
    <row r="10" spans="1:247" ht="17">
      <c r="A10" s="18"/>
      <c r="B10" s="63">
        <v>2</v>
      </c>
      <c r="C10" s="9" t="s">
        <v>38</v>
      </c>
      <c r="D10" s="9" t="s">
        <v>199</v>
      </c>
      <c r="E10" s="5">
        <v>50</v>
      </c>
      <c r="F10" s="64">
        <v>13</v>
      </c>
      <c r="G10" s="65" t="s">
        <v>16</v>
      </c>
      <c r="H10" s="377">
        <v>450</v>
      </c>
      <c r="I10" s="66">
        <f>H10*E10*F10</f>
        <v>292500</v>
      </c>
      <c r="J10" s="67"/>
      <c r="L10" s="229"/>
      <c r="M10" s="229"/>
      <c r="N10" s="229"/>
      <c r="O10" s="229"/>
    </row>
    <row r="11" spans="1:247" ht="17">
      <c r="A11" s="18"/>
      <c r="B11" s="3">
        <v>3</v>
      </c>
      <c r="C11" s="4" t="s">
        <v>18</v>
      </c>
      <c r="D11" s="4"/>
      <c r="E11" s="5">
        <v>50</v>
      </c>
      <c r="F11" s="5">
        <v>4</v>
      </c>
      <c r="G11" s="6" t="s">
        <v>16</v>
      </c>
      <c r="H11" s="377">
        <v>450</v>
      </c>
      <c r="I11" s="7">
        <f>H11*E11*F11</f>
        <v>90000</v>
      </c>
      <c r="J11" s="8"/>
      <c r="K11" s="20"/>
    </row>
    <row r="12" spans="1:247" ht="17">
      <c r="A12" s="18"/>
      <c r="B12" s="10">
        <v>4</v>
      </c>
      <c r="C12" s="11" t="s">
        <v>19</v>
      </c>
      <c r="D12" s="4"/>
      <c r="E12" s="5">
        <v>1</v>
      </c>
      <c r="F12" s="12">
        <v>2</v>
      </c>
      <c r="G12" s="6" t="s">
        <v>16</v>
      </c>
      <c r="H12" s="378">
        <v>800</v>
      </c>
      <c r="I12" s="7">
        <f>E12*F12*H12</f>
        <v>1600</v>
      </c>
      <c r="J12" s="8"/>
      <c r="K12" s="20"/>
    </row>
    <row r="13" spans="1:247" ht="17">
      <c r="A13" s="18"/>
      <c r="B13" s="3">
        <v>5</v>
      </c>
      <c r="C13" s="4" t="s">
        <v>20</v>
      </c>
      <c r="D13" s="4" t="s">
        <v>199</v>
      </c>
      <c r="E13" s="5">
        <v>1</v>
      </c>
      <c r="F13" s="5">
        <v>13</v>
      </c>
      <c r="G13" s="6" t="s">
        <v>16</v>
      </c>
      <c r="H13" s="378">
        <v>800</v>
      </c>
      <c r="I13" s="7">
        <f>H13*E13*F13</f>
        <v>10400</v>
      </c>
      <c r="J13" s="103"/>
      <c r="K13" s="20"/>
    </row>
    <row r="14" spans="1:247" s="54" customFormat="1" ht="16">
      <c r="A14" s="18"/>
      <c r="B14" s="56" t="s">
        <v>21</v>
      </c>
      <c r="C14" s="57" t="s">
        <v>22</v>
      </c>
      <c r="D14" s="58"/>
      <c r="E14" s="59"/>
      <c r="F14" s="59"/>
      <c r="G14" s="59"/>
      <c r="H14" s="379"/>
      <c r="I14" s="61">
        <f>SUM(I15:I15)</f>
        <v>20000</v>
      </c>
      <c r="J14" s="62"/>
      <c r="IM14" s="55"/>
    </row>
    <row r="15" spans="1:247" s="74" customFormat="1" ht="51">
      <c r="A15" s="18"/>
      <c r="B15" s="68">
        <v>1</v>
      </c>
      <c r="C15" s="239" t="s">
        <v>200</v>
      </c>
      <c r="D15" s="69"/>
      <c r="E15" s="70">
        <v>1</v>
      </c>
      <c r="F15" s="70">
        <v>1</v>
      </c>
      <c r="G15" s="71" t="s">
        <v>30</v>
      </c>
      <c r="H15" s="377">
        <v>20000</v>
      </c>
      <c r="I15" s="7">
        <f>H15*E15*F15</f>
        <v>20000</v>
      </c>
      <c r="J15" s="73"/>
    </row>
    <row r="16" spans="1:247" s="54" customFormat="1" ht="16">
      <c r="A16" s="18"/>
      <c r="B16" s="56" t="s">
        <v>23</v>
      </c>
      <c r="C16" s="57" t="s">
        <v>24</v>
      </c>
      <c r="D16" s="58"/>
      <c r="E16" s="59"/>
      <c r="F16" s="59"/>
      <c r="G16" s="59"/>
      <c r="H16" s="379"/>
      <c r="I16" s="61">
        <f>SUM(I17:I19)</f>
        <v>19550</v>
      </c>
      <c r="J16" s="62"/>
      <c r="IM16" s="55"/>
    </row>
    <row r="17" spans="1:247" s="54" customFormat="1" ht="17">
      <c r="A17" s="18"/>
      <c r="B17" s="75">
        <v>1</v>
      </c>
      <c r="C17" s="76" t="s">
        <v>25</v>
      </c>
      <c r="D17" s="76"/>
      <c r="E17" s="77">
        <v>17</v>
      </c>
      <c r="F17" s="77">
        <v>1</v>
      </c>
      <c r="G17" s="78" t="s">
        <v>26</v>
      </c>
      <c r="H17" s="380">
        <v>150</v>
      </c>
      <c r="I17" s="79">
        <f>E17*F17*H17</f>
        <v>2550</v>
      </c>
      <c r="J17" s="80"/>
      <c r="IM17" s="55"/>
    </row>
    <row r="18" spans="1:247" s="54" customFormat="1" ht="17">
      <c r="A18" s="18"/>
      <c r="B18" s="75">
        <v>2</v>
      </c>
      <c r="C18" s="76" t="s">
        <v>27</v>
      </c>
      <c r="D18" s="76"/>
      <c r="E18" s="77">
        <v>150</v>
      </c>
      <c r="F18" s="77">
        <v>1</v>
      </c>
      <c r="G18" s="78" t="s">
        <v>28</v>
      </c>
      <c r="H18" s="381">
        <v>100</v>
      </c>
      <c r="I18" s="79">
        <f>E18*F18*H18</f>
        <v>15000</v>
      </c>
      <c r="J18" s="80"/>
      <c r="IM18" s="55"/>
    </row>
    <row r="19" spans="1:247" s="54" customFormat="1" ht="17">
      <c r="A19" s="18"/>
      <c r="B19" s="75">
        <v>3</v>
      </c>
      <c r="C19" s="76" t="s">
        <v>203</v>
      </c>
      <c r="D19" s="76" t="s">
        <v>29</v>
      </c>
      <c r="E19" s="77">
        <v>1</v>
      </c>
      <c r="F19" s="77">
        <v>1</v>
      </c>
      <c r="G19" s="78" t="s">
        <v>30</v>
      </c>
      <c r="H19" s="381">
        <v>2000</v>
      </c>
      <c r="I19" s="79">
        <f>E19*F19*H19</f>
        <v>2000</v>
      </c>
      <c r="J19" s="80"/>
      <c r="IM19" s="55"/>
    </row>
    <row r="20" spans="1:247" s="54" customFormat="1" ht="16">
      <c r="A20" s="18"/>
      <c r="B20" s="56" t="s">
        <v>31</v>
      </c>
      <c r="C20" s="57" t="s">
        <v>32</v>
      </c>
      <c r="D20" s="58"/>
      <c r="E20" s="59"/>
      <c r="F20" s="59"/>
      <c r="G20" s="59"/>
      <c r="H20" s="382"/>
      <c r="I20" s="61">
        <f>SUM(I21:I22)</f>
        <v>160000</v>
      </c>
      <c r="J20" s="62"/>
      <c r="IM20" s="55"/>
    </row>
    <row r="21" spans="1:247" s="74" customFormat="1" ht="17">
      <c r="A21" s="18"/>
      <c r="B21" s="68">
        <v>1</v>
      </c>
      <c r="C21" s="69"/>
      <c r="D21" s="69" t="s">
        <v>39</v>
      </c>
      <c r="E21" s="70">
        <v>5</v>
      </c>
      <c r="F21" s="70">
        <v>1</v>
      </c>
      <c r="G21" s="81" t="s">
        <v>40</v>
      </c>
      <c r="H21" s="377">
        <v>16000</v>
      </c>
      <c r="I21" s="72">
        <f>H21*E21*F21</f>
        <v>80000</v>
      </c>
      <c r="J21" s="73"/>
    </row>
    <row r="22" spans="1:247" s="74" customFormat="1" ht="17">
      <c r="A22" s="18"/>
      <c r="B22" s="68">
        <v>2</v>
      </c>
      <c r="C22" s="69"/>
      <c r="D22" s="69" t="s">
        <v>39</v>
      </c>
      <c r="E22" s="70">
        <v>5</v>
      </c>
      <c r="F22" s="82">
        <v>1</v>
      </c>
      <c r="G22" s="82" t="s">
        <v>41</v>
      </c>
      <c r="H22" s="377">
        <v>16000</v>
      </c>
      <c r="I22" s="72">
        <f>H22*E22*F22</f>
        <v>80000</v>
      </c>
      <c r="J22" s="73"/>
    </row>
    <row r="23" spans="1:247" s="54" customFormat="1" ht="16">
      <c r="A23" s="18"/>
      <c r="B23" s="47" t="s">
        <v>33</v>
      </c>
      <c r="C23" s="48" t="s">
        <v>42</v>
      </c>
      <c r="D23" s="49"/>
      <c r="E23" s="50"/>
      <c r="F23" s="50"/>
      <c r="G23" s="50"/>
      <c r="H23" s="51"/>
      <c r="I23" s="52">
        <f>SUM(I7)</f>
        <v>639050</v>
      </c>
      <c r="J23" s="53"/>
      <c r="IM23" s="55"/>
    </row>
    <row r="24" spans="1:247" s="74" customFormat="1" ht="16">
      <c r="A24" s="18"/>
      <c r="B24" s="68"/>
      <c r="C24" s="69"/>
      <c r="D24" s="69"/>
      <c r="E24" s="70"/>
      <c r="F24" s="70"/>
      <c r="G24" s="81"/>
      <c r="H24" s="83"/>
      <c r="I24" s="84"/>
      <c r="J24" s="85"/>
    </row>
    <row r="25" spans="1:247" s="54" customFormat="1" ht="16">
      <c r="A25" s="18"/>
      <c r="B25" s="47" t="s">
        <v>34</v>
      </c>
      <c r="C25" s="48" t="s">
        <v>35</v>
      </c>
      <c r="D25" s="49"/>
      <c r="E25" s="50"/>
      <c r="F25" s="50"/>
      <c r="G25" s="50"/>
      <c r="H25" s="86">
        <v>0.06</v>
      </c>
      <c r="I25" s="52">
        <f>I23*H25</f>
        <v>38343</v>
      </c>
      <c r="J25" s="53"/>
      <c r="IM25" s="55"/>
    </row>
    <row r="26" spans="1:247" s="74" customFormat="1" ht="16">
      <c r="A26" s="18"/>
      <c r="B26" s="68"/>
      <c r="C26" s="69"/>
      <c r="D26" s="69"/>
      <c r="E26" s="70"/>
      <c r="F26" s="70"/>
      <c r="G26" s="81"/>
      <c r="H26" s="83"/>
      <c r="I26" s="72"/>
      <c r="J26" s="85"/>
    </row>
    <row r="27" spans="1:247" s="54" customFormat="1" ht="16">
      <c r="A27" s="18"/>
      <c r="B27" s="47" t="s">
        <v>36</v>
      </c>
      <c r="C27" s="48" t="s">
        <v>43</v>
      </c>
      <c r="D27" s="49"/>
      <c r="E27" s="50"/>
      <c r="F27" s="50"/>
      <c r="G27" s="50"/>
      <c r="H27" s="87" t="s">
        <v>44</v>
      </c>
      <c r="I27" s="88">
        <f>I25+I23</f>
        <v>677393</v>
      </c>
      <c r="J27" s="53"/>
      <c r="IM27" s="55"/>
    </row>
    <row r="28" spans="1:247" s="74" customFormat="1" ht="17" thickBot="1">
      <c r="A28" s="18"/>
      <c r="B28" s="89"/>
      <c r="C28" s="90"/>
      <c r="D28" s="90"/>
      <c r="E28" s="91"/>
      <c r="F28" s="91"/>
      <c r="G28" s="92"/>
      <c r="H28" s="93"/>
      <c r="I28" s="94"/>
      <c r="J28" s="95"/>
    </row>
    <row r="29" spans="1:247" s="13" customFormat="1" ht="16">
      <c r="B29" s="96"/>
      <c r="C29" s="96"/>
      <c r="D29" s="97"/>
      <c r="J29" s="98"/>
    </row>
    <row r="30" spans="1:247" ht="16">
      <c r="A30" s="18"/>
      <c r="B30" s="19"/>
      <c r="C30" s="99"/>
      <c r="D30" s="99"/>
      <c r="E30" s="229"/>
      <c r="F30" s="229"/>
      <c r="G30" s="229"/>
      <c r="H30" s="17"/>
      <c r="I30" s="17"/>
      <c r="J30" s="231"/>
    </row>
    <row r="31" spans="1:247" ht="16">
      <c r="A31" s="18"/>
      <c r="B31" s="19"/>
      <c r="C31" s="99"/>
      <c r="D31" s="99"/>
      <c r="E31" s="229"/>
      <c r="F31" s="229"/>
      <c r="G31" s="229"/>
      <c r="H31" s="17"/>
      <c r="I31" s="17"/>
      <c r="J31" s="231"/>
    </row>
    <row r="32" spans="1:247" ht="16">
      <c r="A32" s="18"/>
      <c r="B32" s="19"/>
      <c r="C32" s="99"/>
      <c r="D32" s="99"/>
      <c r="E32" s="229"/>
      <c r="F32" s="229"/>
      <c r="G32" s="229"/>
      <c r="H32" s="17"/>
      <c r="I32" s="17"/>
      <c r="J32" s="231"/>
    </row>
    <row r="33" spans="1:11" ht="16">
      <c r="A33" s="18"/>
      <c r="B33" s="19"/>
      <c r="C33" s="99"/>
      <c r="D33" s="99"/>
      <c r="E33" s="229"/>
      <c r="F33" s="229"/>
      <c r="G33" s="229"/>
      <c r="H33" s="17"/>
      <c r="I33" s="17"/>
      <c r="J33" s="231"/>
    </row>
    <row r="34" spans="1:11" ht="16">
      <c r="A34" s="18"/>
      <c r="B34" s="19"/>
      <c r="C34" s="99"/>
      <c r="D34" s="99"/>
      <c r="E34" s="229"/>
      <c r="F34" s="229"/>
      <c r="G34" s="229"/>
      <c r="H34" s="17"/>
      <c r="I34" s="17"/>
      <c r="J34" s="231"/>
    </row>
    <row r="35" spans="1:11" ht="16">
      <c r="A35" s="18"/>
      <c r="B35" s="19"/>
      <c r="C35" s="99"/>
      <c r="D35" s="99"/>
      <c r="E35" s="229"/>
      <c r="F35" s="229"/>
      <c r="G35" s="229"/>
      <c r="H35" s="17"/>
      <c r="I35" s="17"/>
      <c r="J35" s="231"/>
    </row>
    <row r="36" spans="1:11" ht="16">
      <c r="A36" s="18"/>
      <c r="B36" s="19"/>
      <c r="C36" s="99"/>
      <c r="D36" s="99"/>
      <c r="E36" s="229"/>
      <c r="F36" s="229"/>
      <c r="G36" s="229"/>
      <c r="H36" s="17"/>
      <c r="I36" s="17"/>
      <c r="J36" s="231"/>
    </row>
    <row r="37" spans="1:11" ht="16">
      <c r="A37" s="18"/>
      <c r="B37" s="19"/>
      <c r="C37" s="99"/>
      <c r="D37" s="99"/>
      <c r="E37" s="229"/>
      <c r="F37" s="229"/>
      <c r="G37" s="229"/>
      <c r="H37" s="17"/>
      <c r="I37" s="17"/>
      <c r="J37" s="231"/>
    </row>
    <row r="38" spans="1:11" ht="16">
      <c r="A38" s="18"/>
      <c r="B38" s="19"/>
      <c r="C38" s="99"/>
      <c r="D38" s="99"/>
      <c r="E38" s="229"/>
      <c r="F38" s="229"/>
      <c r="G38" s="229"/>
      <c r="H38" s="17"/>
      <c r="I38" s="17"/>
      <c r="J38" s="231"/>
    </row>
    <row r="39" spans="1:11" ht="16">
      <c r="A39" s="18"/>
      <c r="B39" s="19"/>
      <c r="C39" s="99"/>
      <c r="D39" s="99"/>
      <c r="E39" s="229"/>
      <c r="F39" s="229"/>
      <c r="G39" s="229"/>
      <c r="H39" s="17"/>
      <c r="I39" s="17"/>
      <c r="J39" s="231"/>
    </row>
    <row r="40" spans="1:11" ht="16">
      <c r="A40" s="18"/>
      <c r="B40" s="19"/>
      <c r="C40" s="99"/>
      <c r="D40" s="99"/>
      <c r="E40" s="498"/>
      <c r="F40" s="498"/>
      <c r="G40" s="498"/>
      <c r="H40" s="498"/>
      <c r="I40" s="498"/>
      <c r="J40" s="229"/>
    </row>
    <row r="41" spans="1:11" ht="16">
      <c r="A41" s="18"/>
      <c r="B41" s="19"/>
      <c r="C41" s="99"/>
      <c r="D41" s="99"/>
      <c r="E41" s="498"/>
      <c r="F41" s="498"/>
      <c r="G41" s="498"/>
      <c r="H41" s="498"/>
      <c r="I41" s="498"/>
      <c r="J41" s="229"/>
      <c r="K41" s="20"/>
    </row>
    <row r="42" spans="1:11" ht="16">
      <c r="A42" s="18"/>
      <c r="B42" s="19"/>
      <c r="C42" s="99"/>
      <c r="D42" s="99"/>
      <c r="E42" s="498"/>
      <c r="F42" s="498"/>
      <c r="G42" s="498"/>
      <c r="H42" s="498"/>
      <c r="I42" s="498"/>
      <c r="J42" s="229"/>
      <c r="K42" s="20"/>
    </row>
    <row r="43" spans="1:11" ht="16">
      <c r="A43" s="18"/>
      <c r="B43" s="19"/>
      <c r="C43" s="99"/>
      <c r="D43" s="99"/>
      <c r="E43" s="498"/>
      <c r="F43" s="498"/>
      <c r="G43" s="498"/>
      <c r="H43" s="498"/>
      <c r="I43" s="498"/>
      <c r="J43" s="229"/>
      <c r="K43" s="20"/>
    </row>
    <row r="44" spans="1:11" ht="16">
      <c r="A44" s="18"/>
      <c r="B44" s="19"/>
      <c r="C44" s="99"/>
      <c r="D44" s="99"/>
      <c r="E44" s="498"/>
      <c r="F44" s="498"/>
      <c r="G44" s="498"/>
      <c r="H44" s="498"/>
      <c r="I44" s="498"/>
      <c r="J44" s="229"/>
      <c r="K44" s="20"/>
    </row>
    <row r="45" spans="1:11" ht="16">
      <c r="A45" s="18"/>
      <c r="B45" s="19"/>
      <c r="C45" s="99"/>
      <c r="D45" s="99"/>
      <c r="E45" s="498"/>
      <c r="F45" s="498"/>
      <c r="G45" s="498"/>
      <c r="H45" s="498"/>
      <c r="I45" s="498"/>
      <c r="J45" s="229"/>
      <c r="K45" s="20"/>
    </row>
    <row r="46" spans="1:11" ht="16">
      <c r="A46" s="18"/>
      <c r="B46" s="19"/>
      <c r="C46" s="99"/>
      <c r="D46" s="99"/>
      <c r="E46" s="498"/>
      <c r="F46" s="498"/>
      <c r="G46" s="498"/>
      <c r="H46" s="498"/>
      <c r="I46" s="498"/>
      <c r="J46" s="229"/>
      <c r="K46" s="20"/>
    </row>
    <row r="47" spans="1:11" ht="16">
      <c r="A47" s="18"/>
      <c r="B47" s="19"/>
      <c r="C47" s="99"/>
      <c r="D47" s="99"/>
      <c r="E47" s="498"/>
      <c r="F47" s="498"/>
      <c r="G47" s="498"/>
      <c r="H47" s="498"/>
      <c r="I47" s="498"/>
      <c r="J47" s="229"/>
      <c r="K47" s="20"/>
    </row>
    <row r="48" spans="1:11" ht="16">
      <c r="A48" s="18"/>
      <c r="B48" s="19"/>
      <c r="C48" s="99"/>
      <c r="D48" s="99"/>
      <c r="E48" s="498"/>
      <c r="F48" s="498"/>
      <c r="G48" s="498"/>
      <c r="H48" s="498"/>
      <c r="I48" s="498"/>
      <c r="J48" s="229"/>
      <c r="K48" s="20"/>
    </row>
    <row r="49" spans="1:11" ht="16">
      <c r="A49" s="18"/>
      <c r="B49" s="19"/>
      <c r="C49" s="229"/>
      <c r="D49" s="229"/>
      <c r="E49" s="498"/>
      <c r="F49" s="498"/>
      <c r="G49" s="498"/>
      <c r="H49" s="498"/>
      <c r="I49" s="498"/>
      <c r="J49" s="229"/>
      <c r="K49" s="20"/>
    </row>
    <row r="50" spans="1:11" ht="16">
      <c r="A50" s="18"/>
      <c r="B50" s="19"/>
      <c r="C50" s="99"/>
      <c r="D50" s="99"/>
      <c r="E50" s="499"/>
      <c r="F50" s="499"/>
      <c r="G50" s="499"/>
      <c r="H50" s="499"/>
      <c r="I50" s="499"/>
      <c r="J50" s="230"/>
      <c r="K50" s="20"/>
    </row>
    <row r="51" spans="1:11" ht="16">
      <c r="A51" s="18"/>
      <c r="B51" s="19"/>
      <c r="C51" s="101"/>
      <c r="D51" s="101"/>
      <c r="E51" s="499"/>
      <c r="F51" s="499"/>
      <c r="G51" s="499"/>
      <c r="H51" s="499"/>
      <c r="I51" s="499"/>
      <c r="J51" s="230"/>
      <c r="K51" s="20"/>
    </row>
    <row r="52" spans="1:11" ht="16">
      <c r="A52" s="18"/>
      <c r="B52" s="19"/>
      <c r="C52" s="99"/>
      <c r="D52" s="99"/>
      <c r="E52" s="499"/>
      <c r="F52" s="499"/>
      <c r="G52" s="499"/>
      <c r="H52" s="499"/>
      <c r="I52" s="499"/>
      <c r="J52" s="230"/>
      <c r="K52" s="20"/>
    </row>
  </sheetData>
  <mergeCells count="14">
    <mergeCell ref="E50:I50"/>
    <mergeCell ref="E51:I51"/>
    <mergeCell ref="E52:I52"/>
    <mergeCell ref="E43:I43"/>
    <mergeCell ref="E44:I44"/>
    <mergeCell ref="E45:I45"/>
    <mergeCell ref="E46:I46"/>
    <mergeCell ref="E47:I47"/>
    <mergeCell ref="E48:I48"/>
    <mergeCell ref="F2:G2"/>
    <mergeCell ref="E42:I42"/>
    <mergeCell ref="E40:I40"/>
    <mergeCell ref="E41:I41"/>
    <mergeCell ref="E49:I49"/>
  </mergeCells>
  <phoneticPr fontId="3" type="noConversion"/>
  <conditionalFormatting sqref="I5:J6 I11:J11 F11:G11 E13:G13 I13:J13 J12">
    <cfRule type="cellIs" dxfId="267" priority="30" stopIfTrue="1" operator="lessThan">
      <formula>0</formula>
    </cfRule>
  </conditionalFormatting>
  <conditionalFormatting sqref="E22 I21:I22">
    <cfRule type="cellIs" dxfId="266" priority="24" stopIfTrue="1" operator="lessThan">
      <formula>0</formula>
    </cfRule>
  </conditionalFormatting>
  <conditionalFormatting sqref="E21:G21">
    <cfRule type="cellIs" dxfId="265" priority="25" stopIfTrue="1" operator="lessThan">
      <formula>0</formula>
    </cfRule>
  </conditionalFormatting>
  <conditionalFormatting sqref="I24">
    <cfRule type="cellIs" dxfId="264" priority="21" stopIfTrue="1" operator="lessThan">
      <formula>0</formula>
    </cfRule>
  </conditionalFormatting>
  <conditionalFormatting sqref="I8:J8">
    <cfRule type="cellIs" dxfId="263" priority="20" stopIfTrue="1" operator="lessThan">
      <formula>0</formula>
    </cfRule>
  </conditionalFormatting>
  <conditionalFormatting sqref="J7">
    <cfRule type="cellIs" dxfId="262" priority="19" stopIfTrue="1" operator="lessThan">
      <formula>0</formula>
    </cfRule>
  </conditionalFormatting>
  <conditionalFormatting sqref="I7">
    <cfRule type="cellIs" dxfId="261" priority="18" stopIfTrue="1" operator="lessThan">
      <formula>0</formula>
    </cfRule>
  </conditionalFormatting>
  <conditionalFormatting sqref="E26:G26 E24:G24 E28:G28 J27 J25 J21:J22 J14:J15 I16:J16 I20:J20 J17:J19">
    <cfRule type="cellIs" dxfId="260" priority="28" stopIfTrue="1" operator="lessThan">
      <formula>0</formula>
    </cfRule>
  </conditionalFormatting>
  <conditionalFormatting sqref="J23">
    <cfRule type="cellIs" dxfId="259" priority="26" stopIfTrue="1" operator="lessThan">
      <formula>0</formula>
    </cfRule>
  </conditionalFormatting>
  <conditionalFormatting sqref="I28">
    <cfRule type="cellIs" dxfId="258" priority="27" stopIfTrue="1" operator="lessThan">
      <formula>0</formula>
    </cfRule>
  </conditionalFormatting>
  <conditionalFormatting sqref="I23">
    <cfRule type="cellIs" dxfId="257" priority="22" stopIfTrue="1" operator="lessThan">
      <formula>0</formula>
    </cfRule>
  </conditionalFormatting>
  <conditionalFormatting sqref="I25:I27">
    <cfRule type="cellIs" dxfId="256" priority="23" stopIfTrue="1" operator="lessThan">
      <formula>0</formula>
    </cfRule>
  </conditionalFormatting>
  <conditionalFormatting sqref="F9:G9 I9:J9">
    <cfRule type="cellIs" dxfId="255" priority="17" stopIfTrue="1" operator="lessThan">
      <formula>0</formula>
    </cfRule>
  </conditionalFormatting>
  <conditionalFormatting sqref="J10">
    <cfRule type="cellIs" dxfId="254" priority="16" stopIfTrue="1" operator="lessThan">
      <formula>0</formula>
    </cfRule>
  </conditionalFormatting>
  <conditionalFormatting sqref="F10:G10 I10">
    <cfRule type="cellIs" dxfId="253" priority="15" stopIfTrue="1" operator="lessThan">
      <formula>0</formula>
    </cfRule>
  </conditionalFormatting>
  <conditionalFormatting sqref="E12:F12 I12">
    <cfRule type="cellIs" dxfId="252" priority="14" stopIfTrue="1" operator="lessThan">
      <formula>0</formula>
    </cfRule>
  </conditionalFormatting>
  <conditionalFormatting sqref="G12">
    <cfRule type="cellIs" dxfId="251" priority="13" stopIfTrue="1" operator="lessThan">
      <formula>0</formula>
    </cfRule>
  </conditionalFormatting>
  <conditionalFormatting sqref="E17:G19">
    <cfRule type="cellIs" dxfId="250" priority="12" stopIfTrue="1" operator="lessThan">
      <formula>0</formula>
    </cfRule>
  </conditionalFormatting>
  <conditionalFormatting sqref="I17:I19">
    <cfRule type="cellIs" dxfId="249" priority="11" stopIfTrue="1" operator="lessThan">
      <formula>0</formula>
    </cfRule>
  </conditionalFormatting>
  <conditionalFormatting sqref="I14">
    <cfRule type="cellIs" dxfId="248" priority="4" stopIfTrue="1" operator="lessThan">
      <formula>0</formula>
    </cfRule>
  </conditionalFormatting>
  <conditionalFormatting sqref="E15:G15">
    <cfRule type="cellIs" dxfId="247" priority="3" stopIfTrue="1" operator="lessThan">
      <formula>0</formula>
    </cfRule>
  </conditionalFormatting>
  <conditionalFormatting sqref="I15">
    <cfRule type="cellIs" dxfId="246" priority="2" stopIfTrue="1" operator="lessThan">
      <formula>0</formula>
    </cfRule>
  </conditionalFormatting>
  <conditionalFormatting sqref="E9:E11">
    <cfRule type="cellIs" dxfId="245" priority="1" stopIfTrue="1" operator="lessThan">
      <formula>0</formula>
    </cfRule>
  </conditionalFormatting>
  <pageMargins left="0.7" right="0.7" top="0.75" bottom="0.75" header="0.3" footer="0.3"/>
  <pageSetup paperSize="9" scale="63" orientation="portrait" r:id="rId1"/>
  <ignoredErrors>
    <ignoredError sqref="I12 I14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538D3-3460-4D95-BFF0-0C1A39586B81}">
  <sheetPr>
    <pageSetUpPr fitToPage="1"/>
  </sheetPr>
  <dimension ref="A1:IM51"/>
  <sheetViews>
    <sheetView zoomScale="85" zoomScaleNormal="85" workbookViewId="0">
      <selection activeCell="B1" sqref="B1:J28"/>
    </sheetView>
  </sheetViews>
  <sheetFormatPr baseColWidth="10" defaultColWidth="11" defaultRowHeight="14" customHeight="1"/>
  <cols>
    <col min="1" max="1" width="3.6640625" style="74" customWidth="1"/>
    <col min="2" max="2" width="7" style="20" customWidth="1"/>
    <col min="3" max="3" width="36.33203125" style="20" customWidth="1"/>
    <col min="4" max="4" width="27.6640625" style="20" customWidth="1"/>
    <col min="5" max="6" width="6.6640625" style="20" customWidth="1"/>
    <col min="7" max="7" width="12" style="20" customWidth="1"/>
    <col min="8" max="8" width="11.1640625" style="20" customWidth="1"/>
    <col min="9" max="9" width="14.6640625" style="20" customWidth="1"/>
    <col min="10" max="10" width="7.83203125" style="102" customWidth="1"/>
    <col min="11" max="11" width="15" style="229" customWidth="1"/>
    <col min="12" max="256" width="11" style="20"/>
    <col min="257" max="257" width="3.6640625" style="20" customWidth="1"/>
    <col min="258" max="258" width="7" style="20" customWidth="1"/>
    <col min="259" max="259" width="36.33203125" style="20" customWidth="1"/>
    <col min="260" max="260" width="27.6640625" style="20" customWidth="1"/>
    <col min="261" max="262" width="10.33203125" style="20" customWidth="1"/>
    <col min="263" max="263" width="14.6640625" style="20" customWidth="1"/>
    <col min="264" max="264" width="16.83203125" style="20" customWidth="1"/>
    <col min="265" max="265" width="18.83203125" style="20" customWidth="1"/>
    <col min="266" max="266" width="11.1640625" style="20" customWidth="1"/>
    <col min="267" max="267" width="15" style="20" customWidth="1"/>
    <col min="268" max="512" width="11" style="20"/>
    <col min="513" max="513" width="3.6640625" style="20" customWidth="1"/>
    <col min="514" max="514" width="7" style="20" customWidth="1"/>
    <col min="515" max="515" width="36.33203125" style="20" customWidth="1"/>
    <col min="516" max="516" width="27.6640625" style="20" customWidth="1"/>
    <col min="517" max="518" width="10.33203125" style="20" customWidth="1"/>
    <col min="519" max="519" width="14.6640625" style="20" customWidth="1"/>
    <col min="520" max="520" width="16.83203125" style="20" customWidth="1"/>
    <col min="521" max="521" width="18.83203125" style="20" customWidth="1"/>
    <col min="522" max="522" width="11.1640625" style="20" customWidth="1"/>
    <col min="523" max="523" width="15" style="20" customWidth="1"/>
    <col min="524" max="768" width="11" style="20"/>
    <col min="769" max="769" width="3.6640625" style="20" customWidth="1"/>
    <col min="770" max="770" width="7" style="20" customWidth="1"/>
    <col min="771" max="771" width="36.33203125" style="20" customWidth="1"/>
    <col min="772" max="772" width="27.6640625" style="20" customWidth="1"/>
    <col min="773" max="774" width="10.33203125" style="20" customWidth="1"/>
    <col min="775" max="775" width="14.6640625" style="20" customWidth="1"/>
    <col min="776" max="776" width="16.83203125" style="20" customWidth="1"/>
    <col min="777" max="777" width="18.83203125" style="20" customWidth="1"/>
    <col min="778" max="778" width="11.1640625" style="20" customWidth="1"/>
    <col min="779" max="779" width="15" style="20" customWidth="1"/>
    <col min="780" max="1024" width="11" style="20"/>
    <col min="1025" max="1025" width="3.6640625" style="20" customWidth="1"/>
    <col min="1026" max="1026" width="7" style="20" customWidth="1"/>
    <col min="1027" max="1027" width="36.33203125" style="20" customWidth="1"/>
    <col min="1028" max="1028" width="27.6640625" style="20" customWidth="1"/>
    <col min="1029" max="1030" width="10.33203125" style="20" customWidth="1"/>
    <col min="1031" max="1031" width="14.6640625" style="20" customWidth="1"/>
    <col min="1032" max="1032" width="16.83203125" style="20" customWidth="1"/>
    <col min="1033" max="1033" width="18.83203125" style="20" customWidth="1"/>
    <col min="1034" max="1034" width="11.1640625" style="20" customWidth="1"/>
    <col min="1035" max="1035" width="15" style="20" customWidth="1"/>
    <col min="1036" max="1280" width="11" style="20"/>
    <col min="1281" max="1281" width="3.6640625" style="20" customWidth="1"/>
    <col min="1282" max="1282" width="7" style="20" customWidth="1"/>
    <col min="1283" max="1283" width="36.33203125" style="20" customWidth="1"/>
    <col min="1284" max="1284" width="27.6640625" style="20" customWidth="1"/>
    <col min="1285" max="1286" width="10.33203125" style="20" customWidth="1"/>
    <col min="1287" max="1287" width="14.6640625" style="20" customWidth="1"/>
    <col min="1288" max="1288" width="16.83203125" style="20" customWidth="1"/>
    <col min="1289" max="1289" width="18.83203125" style="20" customWidth="1"/>
    <col min="1290" max="1290" width="11.1640625" style="20" customWidth="1"/>
    <col min="1291" max="1291" width="15" style="20" customWidth="1"/>
    <col min="1292" max="1536" width="11" style="20"/>
    <col min="1537" max="1537" width="3.6640625" style="20" customWidth="1"/>
    <col min="1538" max="1538" width="7" style="20" customWidth="1"/>
    <col min="1539" max="1539" width="36.33203125" style="20" customWidth="1"/>
    <col min="1540" max="1540" width="27.6640625" style="20" customWidth="1"/>
    <col min="1541" max="1542" width="10.33203125" style="20" customWidth="1"/>
    <col min="1543" max="1543" width="14.6640625" style="20" customWidth="1"/>
    <col min="1544" max="1544" width="16.83203125" style="20" customWidth="1"/>
    <col min="1545" max="1545" width="18.83203125" style="20" customWidth="1"/>
    <col min="1546" max="1546" width="11.1640625" style="20" customWidth="1"/>
    <col min="1547" max="1547" width="15" style="20" customWidth="1"/>
    <col min="1548" max="1792" width="11" style="20"/>
    <col min="1793" max="1793" width="3.6640625" style="20" customWidth="1"/>
    <col min="1794" max="1794" width="7" style="20" customWidth="1"/>
    <col min="1795" max="1795" width="36.33203125" style="20" customWidth="1"/>
    <col min="1796" max="1796" width="27.6640625" style="20" customWidth="1"/>
    <col min="1797" max="1798" width="10.33203125" style="20" customWidth="1"/>
    <col min="1799" max="1799" width="14.6640625" style="20" customWidth="1"/>
    <col min="1800" max="1800" width="16.83203125" style="20" customWidth="1"/>
    <col min="1801" max="1801" width="18.83203125" style="20" customWidth="1"/>
    <col min="1802" max="1802" width="11.1640625" style="20" customWidth="1"/>
    <col min="1803" max="1803" width="15" style="20" customWidth="1"/>
    <col min="1804" max="2048" width="11" style="20"/>
    <col min="2049" max="2049" width="3.6640625" style="20" customWidth="1"/>
    <col min="2050" max="2050" width="7" style="20" customWidth="1"/>
    <col min="2051" max="2051" width="36.33203125" style="20" customWidth="1"/>
    <col min="2052" max="2052" width="27.6640625" style="20" customWidth="1"/>
    <col min="2053" max="2054" width="10.33203125" style="20" customWidth="1"/>
    <col min="2055" max="2055" width="14.6640625" style="20" customWidth="1"/>
    <col min="2056" max="2056" width="16.83203125" style="20" customWidth="1"/>
    <col min="2057" max="2057" width="18.83203125" style="20" customWidth="1"/>
    <col min="2058" max="2058" width="11.1640625" style="20" customWidth="1"/>
    <col min="2059" max="2059" width="15" style="20" customWidth="1"/>
    <col min="2060" max="2304" width="11" style="20"/>
    <col min="2305" max="2305" width="3.6640625" style="20" customWidth="1"/>
    <col min="2306" max="2306" width="7" style="20" customWidth="1"/>
    <col min="2307" max="2307" width="36.33203125" style="20" customWidth="1"/>
    <col min="2308" max="2308" width="27.6640625" style="20" customWidth="1"/>
    <col min="2309" max="2310" width="10.33203125" style="20" customWidth="1"/>
    <col min="2311" max="2311" width="14.6640625" style="20" customWidth="1"/>
    <col min="2312" max="2312" width="16.83203125" style="20" customWidth="1"/>
    <col min="2313" max="2313" width="18.83203125" style="20" customWidth="1"/>
    <col min="2314" max="2314" width="11.1640625" style="20" customWidth="1"/>
    <col min="2315" max="2315" width="15" style="20" customWidth="1"/>
    <col min="2316" max="2560" width="11" style="20"/>
    <col min="2561" max="2561" width="3.6640625" style="20" customWidth="1"/>
    <col min="2562" max="2562" width="7" style="20" customWidth="1"/>
    <col min="2563" max="2563" width="36.33203125" style="20" customWidth="1"/>
    <col min="2564" max="2564" width="27.6640625" style="20" customWidth="1"/>
    <col min="2565" max="2566" width="10.33203125" style="20" customWidth="1"/>
    <col min="2567" max="2567" width="14.6640625" style="20" customWidth="1"/>
    <col min="2568" max="2568" width="16.83203125" style="20" customWidth="1"/>
    <col min="2569" max="2569" width="18.83203125" style="20" customWidth="1"/>
    <col min="2570" max="2570" width="11.1640625" style="20" customWidth="1"/>
    <col min="2571" max="2571" width="15" style="20" customWidth="1"/>
    <col min="2572" max="2816" width="11" style="20"/>
    <col min="2817" max="2817" width="3.6640625" style="20" customWidth="1"/>
    <col min="2818" max="2818" width="7" style="20" customWidth="1"/>
    <col min="2819" max="2819" width="36.33203125" style="20" customWidth="1"/>
    <col min="2820" max="2820" width="27.6640625" style="20" customWidth="1"/>
    <col min="2821" max="2822" width="10.33203125" style="20" customWidth="1"/>
    <col min="2823" max="2823" width="14.6640625" style="20" customWidth="1"/>
    <col min="2824" max="2824" width="16.83203125" style="20" customWidth="1"/>
    <col min="2825" max="2825" width="18.83203125" style="20" customWidth="1"/>
    <col min="2826" max="2826" width="11.1640625" style="20" customWidth="1"/>
    <col min="2827" max="2827" width="15" style="20" customWidth="1"/>
    <col min="2828" max="3072" width="11" style="20"/>
    <col min="3073" max="3073" width="3.6640625" style="20" customWidth="1"/>
    <col min="3074" max="3074" width="7" style="20" customWidth="1"/>
    <col min="3075" max="3075" width="36.33203125" style="20" customWidth="1"/>
    <col min="3076" max="3076" width="27.6640625" style="20" customWidth="1"/>
    <col min="3077" max="3078" width="10.33203125" style="20" customWidth="1"/>
    <col min="3079" max="3079" width="14.6640625" style="20" customWidth="1"/>
    <col min="3080" max="3080" width="16.83203125" style="20" customWidth="1"/>
    <col min="3081" max="3081" width="18.83203125" style="20" customWidth="1"/>
    <col min="3082" max="3082" width="11.1640625" style="20" customWidth="1"/>
    <col min="3083" max="3083" width="15" style="20" customWidth="1"/>
    <col min="3084" max="3328" width="11" style="20"/>
    <col min="3329" max="3329" width="3.6640625" style="20" customWidth="1"/>
    <col min="3330" max="3330" width="7" style="20" customWidth="1"/>
    <col min="3331" max="3331" width="36.33203125" style="20" customWidth="1"/>
    <col min="3332" max="3332" width="27.6640625" style="20" customWidth="1"/>
    <col min="3333" max="3334" width="10.33203125" style="20" customWidth="1"/>
    <col min="3335" max="3335" width="14.6640625" style="20" customWidth="1"/>
    <col min="3336" max="3336" width="16.83203125" style="20" customWidth="1"/>
    <col min="3337" max="3337" width="18.83203125" style="20" customWidth="1"/>
    <col min="3338" max="3338" width="11.1640625" style="20" customWidth="1"/>
    <col min="3339" max="3339" width="15" style="20" customWidth="1"/>
    <col min="3340" max="3584" width="11" style="20"/>
    <col min="3585" max="3585" width="3.6640625" style="20" customWidth="1"/>
    <col min="3586" max="3586" width="7" style="20" customWidth="1"/>
    <col min="3587" max="3587" width="36.33203125" style="20" customWidth="1"/>
    <col min="3588" max="3588" width="27.6640625" style="20" customWidth="1"/>
    <col min="3589" max="3590" width="10.33203125" style="20" customWidth="1"/>
    <col min="3591" max="3591" width="14.6640625" style="20" customWidth="1"/>
    <col min="3592" max="3592" width="16.83203125" style="20" customWidth="1"/>
    <col min="3593" max="3593" width="18.83203125" style="20" customWidth="1"/>
    <col min="3594" max="3594" width="11.1640625" style="20" customWidth="1"/>
    <col min="3595" max="3595" width="15" style="20" customWidth="1"/>
    <col min="3596" max="3840" width="11" style="20"/>
    <col min="3841" max="3841" width="3.6640625" style="20" customWidth="1"/>
    <col min="3842" max="3842" width="7" style="20" customWidth="1"/>
    <col min="3843" max="3843" width="36.33203125" style="20" customWidth="1"/>
    <col min="3844" max="3844" width="27.6640625" style="20" customWidth="1"/>
    <col min="3845" max="3846" width="10.33203125" style="20" customWidth="1"/>
    <col min="3847" max="3847" width="14.6640625" style="20" customWidth="1"/>
    <col min="3848" max="3848" width="16.83203125" style="20" customWidth="1"/>
    <col min="3849" max="3849" width="18.83203125" style="20" customWidth="1"/>
    <col min="3850" max="3850" width="11.1640625" style="20" customWidth="1"/>
    <col min="3851" max="3851" width="15" style="20" customWidth="1"/>
    <col min="3852" max="4096" width="11" style="20"/>
    <col min="4097" max="4097" width="3.6640625" style="20" customWidth="1"/>
    <col min="4098" max="4098" width="7" style="20" customWidth="1"/>
    <col min="4099" max="4099" width="36.33203125" style="20" customWidth="1"/>
    <col min="4100" max="4100" width="27.6640625" style="20" customWidth="1"/>
    <col min="4101" max="4102" width="10.33203125" style="20" customWidth="1"/>
    <col min="4103" max="4103" width="14.6640625" style="20" customWidth="1"/>
    <col min="4104" max="4104" width="16.83203125" style="20" customWidth="1"/>
    <col min="4105" max="4105" width="18.83203125" style="20" customWidth="1"/>
    <col min="4106" max="4106" width="11.1640625" style="20" customWidth="1"/>
    <col min="4107" max="4107" width="15" style="20" customWidth="1"/>
    <col min="4108" max="4352" width="11" style="20"/>
    <col min="4353" max="4353" width="3.6640625" style="20" customWidth="1"/>
    <col min="4354" max="4354" width="7" style="20" customWidth="1"/>
    <col min="4355" max="4355" width="36.33203125" style="20" customWidth="1"/>
    <col min="4356" max="4356" width="27.6640625" style="20" customWidth="1"/>
    <col min="4357" max="4358" width="10.33203125" style="20" customWidth="1"/>
    <col min="4359" max="4359" width="14.6640625" style="20" customWidth="1"/>
    <col min="4360" max="4360" width="16.83203125" style="20" customWidth="1"/>
    <col min="4361" max="4361" width="18.83203125" style="20" customWidth="1"/>
    <col min="4362" max="4362" width="11.1640625" style="20" customWidth="1"/>
    <col min="4363" max="4363" width="15" style="20" customWidth="1"/>
    <col min="4364" max="4608" width="11" style="20"/>
    <col min="4609" max="4609" width="3.6640625" style="20" customWidth="1"/>
    <col min="4610" max="4610" width="7" style="20" customWidth="1"/>
    <col min="4611" max="4611" width="36.33203125" style="20" customWidth="1"/>
    <col min="4612" max="4612" width="27.6640625" style="20" customWidth="1"/>
    <col min="4613" max="4614" width="10.33203125" style="20" customWidth="1"/>
    <col min="4615" max="4615" width="14.6640625" style="20" customWidth="1"/>
    <col min="4616" max="4616" width="16.83203125" style="20" customWidth="1"/>
    <col min="4617" max="4617" width="18.83203125" style="20" customWidth="1"/>
    <col min="4618" max="4618" width="11.1640625" style="20" customWidth="1"/>
    <col min="4619" max="4619" width="15" style="20" customWidth="1"/>
    <col min="4620" max="4864" width="11" style="20"/>
    <col min="4865" max="4865" width="3.6640625" style="20" customWidth="1"/>
    <col min="4866" max="4866" width="7" style="20" customWidth="1"/>
    <col min="4867" max="4867" width="36.33203125" style="20" customWidth="1"/>
    <col min="4868" max="4868" width="27.6640625" style="20" customWidth="1"/>
    <col min="4869" max="4870" width="10.33203125" style="20" customWidth="1"/>
    <col min="4871" max="4871" width="14.6640625" style="20" customWidth="1"/>
    <col min="4872" max="4872" width="16.83203125" style="20" customWidth="1"/>
    <col min="4873" max="4873" width="18.83203125" style="20" customWidth="1"/>
    <col min="4874" max="4874" width="11.1640625" style="20" customWidth="1"/>
    <col min="4875" max="4875" width="15" style="20" customWidth="1"/>
    <col min="4876" max="5120" width="11" style="20"/>
    <col min="5121" max="5121" width="3.6640625" style="20" customWidth="1"/>
    <col min="5122" max="5122" width="7" style="20" customWidth="1"/>
    <col min="5123" max="5123" width="36.33203125" style="20" customWidth="1"/>
    <col min="5124" max="5124" width="27.6640625" style="20" customWidth="1"/>
    <col min="5125" max="5126" width="10.33203125" style="20" customWidth="1"/>
    <col min="5127" max="5127" width="14.6640625" style="20" customWidth="1"/>
    <col min="5128" max="5128" width="16.83203125" style="20" customWidth="1"/>
    <col min="5129" max="5129" width="18.83203125" style="20" customWidth="1"/>
    <col min="5130" max="5130" width="11.1640625" style="20" customWidth="1"/>
    <col min="5131" max="5131" width="15" style="20" customWidth="1"/>
    <col min="5132" max="5376" width="11" style="20"/>
    <col min="5377" max="5377" width="3.6640625" style="20" customWidth="1"/>
    <col min="5378" max="5378" width="7" style="20" customWidth="1"/>
    <col min="5379" max="5379" width="36.33203125" style="20" customWidth="1"/>
    <col min="5380" max="5380" width="27.6640625" style="20" customWidth="1"/>
    <col min="5381" max="5382" width="10.33203125" style="20" customWidth="1"/>
    <col min="5383" max="5383" width="14.6640625" style="20" customWidth="1"/>
    <col min="5384" max="5384" width="16.83203125" style="20" customWidth="1"/>
    <col min="5385" max="5385" width="18.83203125" style="20" customWidth="1"/>
    <col min="5386" max="5386" width="11.1640625" style="20" customWidth="1"/>
    <col min="5387" max="5387" width="15" style="20" customWidth="1"/>
    <col min="5388" max="5632" width="11" style="20"/>
    <col min="5633" max="5633" width="3.6640625" style="20" customWidth="1"/>
    <col min="5634" max="5634" width="7" style="20" customWidth="1"/>
    <col min="5635" max="5635" width="36.33203125" style="20" customWidth="1"/>
    <col min="5636" max="5636" width="27.6640625" style="20" customWidth="1"/>
    <col min="5637" max="5638" width="10.33203125" style="20" customWidth="1"/>
    <col min="5639" max="5639" width="14.6640625" style="20" customWidth="1"/>
    <col min="5640" max="5640" width="16.83203125" style="20" customWidth="1"/>
    <col min="5641" max="5641" width="18.83203125" style="20" customWidth="1"/>
    <col min="5642" max="5642" width="11.1640625" style="20" customWidth="1"/>
    <col min="5643" max="5643" width="15" style="20" customWidth="1"/>
    <col min="5644" max="5888" width="11" style="20"/>
    <col min="5889" max="5889" width="3.6640625" style="20" customWidth="1"/>
    <col min="5890" max="5890" width="7" style="20" customWidth="1"/>
    <col min="5891" max="5891" width="36.33203125" style="20" customWidth="1"/>
    <col min="5892" max="5892" width="27.6640625" style="20" customWidth="1"/>
    <col min="5893" max="5894" width="10.33203125" style="20" customWidth="1"/>
    <col min="5895" max="5895" width="14.6640625" style="20" customWidth="1"/>
    <col min="5896" max="5896" width="16.83203125" style="20" customWidth="1"/>
    <col min="5897" max="5897" width="18.83203125" style="20" customWidth="1"/>
    <col min="5898" max="5898" width="11.1640625" style="20" customWidth="1"/>
    <col min="5899" max="5899" width="15" style="20" customWidth="1"/>
    <col min="5900" max="6144" width="11" style="20"/>
    <col min="6145" max="6145" width="3.6640625" style="20" customWidth="1"/>
    <col min="6146" max="6146" width="7" style="20" customWidth="1"/>
    <col min="6147" max="6147" width="36.33203125" style="20" customWidth="1"/>
    <col min="6148" max="6148" width="27.6640625" style="20" customWidth="1"/>
    <col min="6149" max="6150" width="10.33203125" style="20" customWidth="1"/>
    <col min="6151" max="6151" width="14.6640625" style="20" customWidth="1"/>
    <col min="6152" max="6152" width="16.83203125" style="20" customWidth="1"/>
    <col min="6153" max="6153" width="18.83203125" style="20" customWidth="1"/>
    <col min="6154" max="6154" width="11.1640625" style="20" customWidth="1"/>
    <col min="6155" max="6155" width="15" style="20" customWidth="1"/>
    <col min="6156" max="6400" width="11" style="20"/>
    <col min="6401" max="6401" width="3.6640625" style="20" customWidth="1"/>
    <col min="6402" max="6402" width="7" style="20" customWidth="1"/>
    <col min="6403" max="6403" width="36.33203125" style="20" customWidth="1"/>
    <col min="6404" max="6404" width="27.6640625" style="20" customWidth="1"/>
    <col min="6405" max="6406" width="10.33203125" style="20" customWidth="1"/>
    <col min="6407" max="6407" width="14.6640625" style="20" customWidth="1"/>
    <col min="6408" max="6408" width="16.83203125" style="20" customWidth="1"/>
    <col min="6409" max="6409" width="18.83203125" style="20" customWidth="1"/>
    <col min="6410" max="6410" width="11.1640625" style="20" customWidth="1"/>
    <col min="6411" max="6411" width="15" style="20" customWidth="1"/>
    <col min="6412" max="6656" width="11" style="20"/>
    <col min="6657" max="6657" width="3.6640625" style="20" customWidth="1"/>
    <col min="6658" max="6658" width="7" style="20" customWidth="1"/>
    <col min="6659" max="6659" width="36.33203125" style="20" customWidth="1"/>
    <col min="6660" max="6660" width="27.6640625" style="20" customWidth="1"/>
    <col min="6661" max="6662" width="10.33203125" style="20" customWidth="1"/>
    <col min="6663" max="6663" width="14.6640625" style="20" customWidth="1"/>
    <col min="6664" max="6664" width="16.83203125" style="20" customWidth="1"/>
    <col min="6665" max="6665" width="18.83203125" style="20" customWidth="1"/>
    <col min="6666" max="6666" width="11.1640625" style="20" customWidth="1"/>
    <col min="6667" max="6667" width="15" style="20" customWidth="1"/>
    <col min="6668" max="6912" width="11" style="20"/>
    <col min="6913" max="6913" width="3.6640625" style="20" customWidth="1"/>
    <col min="6914" max="6914" width="7" style="20" customWidth="1"/>
    <col min="6915" max="6915" width="36.33203125" style="20" customWidth="1"/>
    <col min="6916" max="6916" width="27.6640625" style="20" customWidth="1"/>
    <col min="6917" max="6918" width="10.33203125" style="20" customWidth="1"/>
    <col min="6919" max="6919" width="14.6640625" style="20" customWidth="1"/>
    <col min="6920" max="6920" width="16.83203125" style="20" customWidth="1"/>
    <col min="6921" max="6921" width="18.83203125" style="20" customWidth="1"/>
    <col min="6922" max="6922" width="11.1640625" style="20" customWidth="1"/>
    <col min="6923" max="6923" width="15" style="20" customWidth="1"/>
    <col min="6924" max="7168" width="11" style="20"/>
    <col min="7169" max="7169" width="3.6640625" style="20" customWidth="1"/>
    <col min="7170" max="7170" width="7" style="20" customWidth="1"/>
    <col min="7171" max="7171" width="36.33203125" style="20" customWidth="1"/>
    <col min="7172" max="7172" width="27.6640625" style="20" customWidth="1"/>
    <col min="7173" max="7174" width="10.33203125" style="20" customWidth="1"/>
    <col min="7175" max="7175" width="14.6640625" style="20" customWidth="1"/>
    <col min="7176" max="7176" width="16.83203125" style="20" customWidth="1"/>
    <col min="7177" max="7177" width="18.83203125" style="20" customWidth="1"/>
    <col min="7178" max="7178" width="11.1640625" style="20" customWidth="1"/>
    <col min="7179" max="7179" width="15" style="20" customWidth="1"/>
    <col min="7180" max="7424" width="11" style="20"/>
    <col min="7425" max="7425" width="3.6640625" style="20" customWidth="1"/>
    <col min="7426" max="7426" width="7" style="20" customWidth="1"/>
    <col min="7427" max="7427" width="36.33203125" style="20" customWidth="1"/>
    <col min="7428" max="7428" width="27.6640625" style="20" customWidth="1"/>
    <col min="7429" max="7430" width="10.33203125" style="20" customWidth="1"/>
    <col min="7431" max="7431" width="14.6640625" style="20" customWidth="1"/>
    <col min="7432" max="7432" width="16.83203125" style="20" customWidth="1"/>
    <col min="7433" max="7433" width="18.83203125" style="20" customWidth="1"/>
    <col min="7434" max="7434" width="11.1640625" style="20" customWidth="1"/>
    <col min="7435" max="7435" width="15" style="20" customWidth="1"/>
    <col min="7436" max="7680" width="11" style="20"/>
    <col min="7681" max="7681" width="3.6640625" style="20" customWidth="1"/>
    <col min="7682" max="7682" width="7" style="20" customWidth="1"/>
    <col min="7683" max="7683" width="36.33203125" style="20" customWidth="1"/>
    <col min="7684" max="7684" width="27.6640625" style="20" customWidth="1"/>
    <col min="7685" max="7686" width="10.33203125" style="20" customWidth="1"/>
    <col min="7687" max="7687" width="14.6640625" style="20" customWidth="1"/>
    <col min="7688" max="7688" width="16.83203125" style="20" customWidth="1"/>
    <col min="7689" max="7689" width="18.83203125" style="20" customWidth="1"/>
    <col min="7690" max="7690" width="11.1640625" style="20" customWidth="1"/>
    <col min="7691" max="7691" width="15" style="20" customWidth="1"/>
    <col min="7692" max="7936" width="11" style="20"/>
    <col min="7937" max="7937" width="3.6640625" style="20" customWidth="1"/>
    <col min="7938" max="7938" width="7" style="20" customWidth="1"/>
    <col min="7939" max="7939" width="36.33203125" style="20" customWidth="1"/>
    <col min="7940" max="7940" width="27.6640625" style="20" customWidth="1"/>
    <col min="7941" max="7942" width="10.33203125" style="20" customWidth="1"/>
    <col min="7943" max="7943" width="14.6640625" style="20" customWidth="1"/>
    <col min="7944" max="7944" width="16.83203125" style="20" customWidth="1"/>
    <col min="7945" max="7945" width="18.83203125" style="20" customWidth="1"/>
    <col min="7946" max="7946" width="11.1640625" style="20" customWidth="1"/>
    <col min="7947" max="7947" width="15" style="20" customWidth="1"/>
    <col min="7948" max="8192" width="11" style="20"/>
    <col min="8193" max="8193" width="3.6640625" style="20" customWidth="1"/>
    <col min="8194" max="8194" width="7" style="20" customWidth="1"/>
    <col min="8195" max="8195" width="36.33203125" style="20" customWidth="1"/>
    <col min="8196" max="8196" width="27.6640625" style="20" customWidth="1"/>
    <col min="8197" max="8198" width="10.33203125" style="20" customWidth="1"/>
    <col min="8199" max="8199" width="14.6640625" style="20" customWidth="1"/>
    <col min="8200" max="8200" width="16.83203125" style="20" customWidth="1"/>
    <col min="8201" max="8201" width="18.83203125" style="20" customWidth="1"/>
    <col min="8202" max="8202" width="11.1640625" style="20" customWidth="1"/>
    <col min="8203" max="8203" width="15" style="20" customWidth="1"/>
    <col min="8204" max="8448" width="11" style="20"/>
    <col min="8449" max="8449" width="3.6640625" style="20" customWidth="1"/>
    <col min="8450" max="8450" width="7" style="20" customWidth="1"/>
    <col min="8451" max="8451" width="36.33203125" style="20" customWidth="1"/>
    <col min="8452" max="8452" width="27.6640625" style="20" customWidth="1"/>
    <col min="8453" max="8454" width="10.33203125" style="20" customWidth="1"/>
    <col min="8455" max="8455" width="14.6640625" style="20" customWidth="1"/>
    <col min="8456" max="8456" width="16.83203125" style="20" customWidth="1"/>
    <col min="8457" max="8457" width="18.83203125" style="20" customWidth="1"/>
    <col min="8458" max="8458" width="11.1640625" style="20" customWidth="1"/>
    <col min="8459" max="8459" width="15" style="20" customWidth="1"/>
    <col min="8460" max="8704" width="11" style="20"/>
    <col min="8705" max="8705" width="3.6640625" style="20" customWidth="1"/>
    <col min="8706" max="8706" width="7" style="20" customWidth="1"/>
    <col min="8707" max="8707" width="36.33203125" style="20" customWidth="1"/>
    <col min="8708" max="8708" width="27.6640625" style="20" customWidth="1"/>
    <col min="8709" max="8710" width="10.33203125" style="20" customWidth="1"/>
    <col min="8711" max="8711" width="14.6640625" style="20" customWidth="1"/>
    <col min="8712" max="8712" width="16.83203125" style="20" customWidth="1"/>
    <col min="8713" max="8713" width="18.83203125" style="20" customWidth="1"/>
    <col min="8714" max="8714" width="11.1640625" style="20" customWidth="1"/>
    <col min="8715" max="8715" width="15" style="20" customWidth="1"/>
    <col min="8716" max="8960" width="11" style="20"/>
    <col min="8961" max="8961" width="3.6640625" style="20" customWidth="1"/>
    <col min="8962" max="8962" width="7" style="20" customWidth="1"/>
    <col min="8963" max="8963" width="36.33203125" style="20" customWidth="1"/>
    <col min="8964" max="8964" width="27.6640625" style="20" customWidth="1"/>
    <col min="8965" max="8966" width="10.33203125" style="20" customWidth="1"/>
    <col min="8967" max="8967" width="14.6640625" style="20" customWidth="1"/>
    <col min="8968" max="8968" width="16.83203125" style="20" customWidth="1"/>
    <col min="8969" max="8969" width="18.83203125" style="20" customWidth="1"/>
    <col min="8970" max="8970" width="11.1640625" style="20" customWidth="1"/>
    <col min="8971" max="8971" width="15" style="20" customWidth="1"/>
    <col min="8972" max="9216" width="11" style="20"/>
    <col min="9217" max="9217" width="3.6640625" style="20" customWidth="1"/>
    <col min="9218" max="9218" width="7" style="20" customWidth="1"/>
    <col min="9219" max="9219" width="36.33203125" style="20" customWidth="1"/>
    <col min="9220" max="9220" width="27.6640625" style="20" customWidth="1"/>
    <col min="9221" max="9222" width="10.33203125" style="20" customWidth="1"/>
    <col min="9223" max="9223" width="14.6640625" style="20" customWidth="1"/>
    <col min="9224" max="9224" width="16.83203125" style="20" customWidth="1"/>
    <col min="9225" max="9225" width="18.83203125" style="20" customWidth="1"/>
    <col min="9226" max="9226" width="11.1640625" style="20" customWidth="1"/>
    <col min="9227" max="9227" width="15" style="20" customWidth="1"/>
    <col min="9228" max="9472" width="11" style="20"/>
    <col min="9473" max="9473" width="3.6640625" style="20" customWidth="1"/>
    <col min="9474" max="9474" width="7" style="20" customWidth="1"/>
    <col min="9475" max="9475" width="36.33203125" style="20" customWidth="1"/>
    <col min="9476" max="9476" width="27.6640625" style="20" customWidth="1"/>
    <col min="9477" max="9478" width="10.33203125" style="20" customWidth="1"/>
    <col min="9479" max="9479" width="14.6640625" style="20" customWidth="1"/>
    <col min="9480" max="9480" width="16.83203125" style="20" customWidth="1"/>
    <col min="9481" max="9481" width="18.83203125" style="20" customWidth="1"/>
    <col min="9482" max="9482" width="11.1640625" style="20" customWidth="1"/>
    <col min="9483" max="9483" width="15" style="20" customWidth="1"/>
    <col min="9484" max="9728" width="11" style="20"/>
    <col min="9729" max="9729" width="3.6640625" style="20" customWidth="1"/>
    <col min="9730" max="9730" width="7" style="20" customWidth="1"/>
    <col min="9731" max="9731" width="36.33203125" style="20" customWidth="1"/>
    <col min="9732" max="9732" width="27.6640625" style="20" customWidth="1"/>
    <col min="9733" max="9734" width="10.33203125" style="20" customWidth="1"/>
    <col min="9735" max="9735" width="14.6640625" style="20" customWidth="1"/>
    <col min="9736" max="9736" width="16.83203125" style="20" customWidth="1"/>
    <col min="9737" max="9737" width="18.83203125" style="20" customWidth="1"/>
    <col min="9738" max="9738" width="11.1640625" style="20" customWidth="1"/>
    <col min="9739" max="9739" width="15" style="20" customWidth="1"/>
    <col min="9740" max="9984" width="11" style="20"/>
    <col min="9985" max="9985" width="3.6640625" style="20" customWidth="1"/>
    <col min="9986" max="9986" width="7" style="20" customWidth="1"/>
    <col min="9987" max="9987" width="36.33203125" style="20" customWidth="1"/>
    <col min="9988" max="9988" width="27.6640625" style="20" customWidth="1"/>
    <col min="9989" max="9990" width="10.33203125" style="20" customWidth="1"/>
    <col min="9991" max="9991" width="14.6640625" style="20" customWidth="1"/>
    <col min="9992" max="9992" width="16.83203125" style="20" customWidth="1"/>
    <col min="9993" max="9993" width="18.83203125" style="20" customWidth="1"/>
    <col min="9994" max="9994" width="11.1640625" style="20" customWidth="1"/>
    <col min="9995" max="9995" width="15" style="20" customWidth="1"/>
    <col min="9996" max="10240" width="11" style="20"/>
    <col min="10241" max="10241" width="3.6640625" style="20" customWidth="1"/>
    <col min="10242" max="10242" width="7" style="20" customWidth="1"/>
    <col min="10243" max="10243" width="36.33203125" style="20" customWidth="1"/>
    <col min="10244" max="10244" width="27.6640625" style="20" customWidth="1"/>
    <col min="10245" max="10246" width="10.33203125" style="20" customWidth="1"/>
    <col min="10247" max="10247" width="14.6640625" style="20" customWidth="1"/>
    <col min="10248" max="10248" width="16.83203125" style="20" customWidth="1"/>
    <col min="10249" max="10249" width="18.83203125" style="20" customWidth="1"/>
    <col min="10250" max="10250" width="11.1640625" style="20" customWidth="1"/>
    <col min="10251" max="10251" width="15" style="20" customWidth="1"/>
    <col min="10252" max="10496" width="11" style="20"/>
    <col min="10497" max="10497" width="3.6640625" style="20" customWidth="1"/>
    <col min="10498" max="10498" width="7" style="20" customWidth="1"/>
    <col min="10499" max="10499" width="36.33203125" style="20" customWidth="1"/>
    <col min="10500" max="10500" width="27.6640625" style="20" customWidth="1"/>
    <col min="10501" max="10502" width="10.33203125" style="20" customWidth="1"/>
    <col min="10503" max="10503" width="14.6640625" style="20" customWidth="1"/>
    <col min="10504" max="10504" width="16.83203125" style="20" customWidth="1"/>
    <col min="10505" max="10505" width="18.83203125" style="20" customWidth="1"/>
    <col min="10506" max="10506" width="11.1640625" style="20" customWidth="1"/>
    <col min="10507" max="10507" width="15" style="20" customWidth="1"/>
    <col min="10508" max="10752" width="11" style="20"/>
    <col min="10753" max="10753" width="3.6640625" style="20" customWidth="1"/>
    <col min="10754" max="10754" width="7" style="20" customWidth="1"/>
    <col min="10755" max="10755" width="36.33203125" style="20" customWidth="1"/>
    <col min="10756" max="10756" width="27.6640625" style="20" customWidth="1"/>
    <col min="10757" max="10758" width="10.33203125" style="20" customWidth="1"/>
    <col min="10759" max="10759" width="14.6640625" style="20" customWidth="1"/>
    <col min="10760" max="10760" width="16.83203125" style="20" customWidth="1"/>
    <col min="10761" max="10761" width="18.83203125" style="20" customWidth="1"/>
    <col min="10762" max="10762" width="11.1640625" style="20" customWidth="1"/>
    <col min="10763" max="10763" width="15" style="20" customWidth="1"/>
    <col min="10764" max="11008" width="11" style="20"/>
    <col min="11009" max="11009" width="3.6640625" style="20" customWidth="1"/>
    <col min="11010" max="11010" width="7" style="20" customWidth="1"/>
    <col min="11011" max="11011" width="36.33203125" style="20" customWidth="1"/>
    <col min="11012" max="11012" width="27.6640625" style="20" customWidth="1"/>
    <col min="11013" max="11014" width="10.33203125" style="20" customWidth="1"/>
    <col min="11015" max="11015" width="14.6640625" style="20" customWidth="1"/>
    <col min="11016" max="11016" width="16.83203125" style="20" customWidth="1"/>
    <col min="11017" max="11017" width="18.83203125" style="20" customWidth="1"/>
    <col min="11018" max="11018" width="11.1640625" style="20" customWidth="1"/>
    <col min="11019" max="11019" width="15" style="20" customWidth="1"/>
    <col min="11020" max="11264" width="11" style="20"/>
    <col min="11265" max="11265" width="3.6640625" style="20" customWidth="1"/>
    <col min="11266" max="11266" width="7" style="20" customWidth="1"/>
    <col min="11267" max="11267" width="36.33203125" style="20" customWidth="1"/>
    <col min="11268" max="11268" width="27.6640625" style="20" customWidth="1"/>
    <col min="11269" max="11270" width="10.33203125" style="20" customWidth="1"/>
    <col min="11271" max="11271" width="14.6640625" style="20" customWidth="1"/>
    <col min="11272" max="11272" width="16.83203125" style="20" customWidth="1"/>
    <col min="11273" max="11273" width="18.83203125" style="20" customWidth="1"/>
    <col min="11274" max="11274" width="11.1640625" style="20" customWidth="1"/>
    <col min="11275" max="11275" width="15" style="20" customWidth="1"/>
    <col min="11276" max="11520" width="11" style="20"/>
    <col min="11521" max="11521" width="3.6640625" style="20" customWidth="1"/>
    <col min="11522" max="11522" width="7" style="20" customWidth="1"/>
    <col min="11523" max="11523" width="36.33203125" style="20" customWidth="1"/>
    <col min="11524" max="11524" width="27.6640625" style="20" customWidth="1"/>
    <col min="11525" max="11526" width="10.33203125" style="20" customWidth="1"/>
    <col min="11527" max="11527" width="14.6640625" style="20" customWidth="1"/>
    <col min="11528" max="11528" width="16.83203125" style="20" customWidth="1"/>
    <col min="11529" max="11529" width="18.83203125" style="20" customWidth="1"/>
    <col min="11530" max="11530" width="11.1640625" style="20" customWidth="1"/>
    <col min="11531" max="11531" width="15" style="20" customWidth="1"/>
    <col min="11532" max="11776" width="11" style="20"/>
    <col min="11777" max="11777" width="3.6640625" style="20" customWidth="1"/>
    <col min="11778" max="11778" width="7" style="20" customWidth="1"/>
    <col min="11779" max="11779" width="36.33203125" style="20" customWidth="1"/>
    <col min="11780" max="11780" width="27.6640625" style="20" customWidth="1"/>
    <col min="11781" max="11782" width="10.33203125" style="20" customWidth="1"/>
    <col min="11783" max="11783" width="14.6640625" style="20" customWidth="1"/>
    <col min="11784" max="11784" width="16.83203125" style="20" customWidth="1"/>
    <col min="11785" max="11785" width="18.83203125" style="20" customWidth="1"/>
    <col min="11786" max="11786" width="11.1640625" style="20" customWidth="1"/>
    <col min="11787" max="11787" width="15" style="20" customWidth="1"/>
    <col min="11788" max="12032" width="11" style="20"/>
    <col min="12033" max="12033" width="3.6640625" style="20" customWidth="1"/>
    <col min="12034" max="12034" width="7" style="20" customWidth="1"/>
    <col min="12035" max="12035" width="36.33203125" style="20" customWidth="1"/>
    <col min="12036" max="12036" width="27.6640625" style="20" customWidth="1"/>
    <col min="12037" max="12038" width="10.33203125" style="20" customWidth="1"/>
    <col min="12039" max="12039" width="14.6640625" style="20" customWidth="1"/>
    <col min="12040" max="12040" width="16.83203125" style="20" customWidth="1"/>
    <col min="12041" max="12041" width="18.83203125" style="20" customWidth="1"/>
    <col min="12042" max="12042" width="11.1640625" style="20" customWidth="1"/>
    <col min="12043" max="12043" width="15" style="20" customWidth="1"/>
    <col min="12044" max="12288" width="11" style="20"/>
    <col min="12289" max="12289" width="3.6640625" style="20" customWidth="1"/>
    <col min="12290" max="12290" width="7" style="20" customWidth="1"/>
    <col min="12291" max="12291" width="36.33203125" style="20" customWidth="1"/>
    <col min="12292" max="12292" width="27.6640625" style="20" customWidth="1"/>
    <col min="12293" max="12294" width="10.33203125" style="20" customWidth="1"/>
    <col min="12295" max="12295" width="14.6640625" style="20" customWidth="1"/>
    <col min="12296" max="12296" width="16.83203125" style="20" customWidth="1"/>
    <col min="12297" max="12297" width="18.83203125" style="20" customWidth="1"/>
    <col min="12298" max="12298" width="11.1640625" style="20" customWidth="1"/>
    <col min="12299" max="12299" width="15" style="20" customWidth="1"/>
    <col min="12300" max="12544" width="11" style="20"/>
    <col min="12545" max="12545" width="3.6640625" style="20" customWidth="1"/>
    <col min="12546" max="12546" width="7" style="20" customWidth="1"/>
    <col min="12547" max="12547" width="36.33203125" style="20" customWidth="1"/>
    <col min="12548" max="12548" width="27.6640625" style="20" customWidth="1"/>
    <col min="12549" max="12550" width="10.33203125" style="20" customWidth="1"/>
    <col min="12551" max="12551" width="14.6640625" style="20" customWidth="1"/>
    <col min="12552" max="12552" width="16.83203125" style="20" customWidth="1"/>
    <col min="12553" max="12553" width="18.83203125" style="20" customWidth="1"/>
    <col min="12554" max="12554" width="11.1640625" style="20" customWidth="1"/>
    <col min="12555" max="12555" width="15" style="20" customWidth="1"/>
    <col min="12556" max="12800" width="11" style="20"/>
    <col min="12801" max="12801" width="3.6640625" style="20" customWidth="1"/>
    <col min="12802" max="12802" width="7" style="20" customWidth="1"/>
    <col min="12803" max="12803" width="36.33203125" style="20" customWidth="1"/>
    <col min="12804" max="12804" width="27.6640625" style="20" customWidth="1"/>
    <col min="12805" max="12806" width="10.33203125" style="20" customWidth="1"/>
    <col min="12807" max="12807" width="14.6640625" style="20" customWidth="1"/>
    <col min="12808" max="12808" width="16.83203125" style="20" customWidth="1"/>
    <col min="12809" max="12809" width="18.83203125" style="20" customWidth="1"/>
    <col min="12810" max="12810" width="11.1640625" style="20" customWidth="1"/>
    <col min="12811" max="12811" width="15" style="20" customWidth="1"/>
    <col min="12812" max="13056" width="11" style="20"/>
    <col min="13057" max="13057" width="3.6640625" style="20" customWidth="1"/>
    <col min="13058" max="13058" width="7" style="20" customWidth="1"/>
    <col min="13059" max="13059" width="36.33203125" style="20" customWidth="1"/>
    <col min="13060" max="13060" width="27.6640625" style="20" customWidth="1"/>
    <col min="13061" max="13062" width="10.33203125" style="20" customWidth="1"/>
    <col min="13063" max="13063" width="14.6640625" style="20" customWidth="1"/>
    <col min="13064" max="13064" width="16.83203125" style="20" customWidth="1"/>
    <col min="13065" max="13065" width="18.83203125" style="20" customWidth="1"/>
    <col min="13066" max="13066" width="11.1640625" style="20" customWidth="1"/>
    <col min="13067" max="13067" width="15" style="20" customWidth="1"/>
    <col min="13068" max="13312" width="11" style="20"/>
    <col min="13313" max="13313" width="3.6640625" style="20" customWidth="1"/>
    <col min="13314" max="13314" width="7" style="20" customWidth="1"/>
    <col min="13315" max="13315" width="36.33203125" style="20" customWidth="1"/>
    <col min="13316" max="13316" width="27.6640625" style="20" customWidth="1"/>
    <col min="13317" max="13318" width="10.33203125" style="20" customWidth="1"/>
    <col min="13319" max="13319" width="14.6640625" style="20" customWidth="1"/>
    <col min="13320" max="13320" width="16.83203125" style="20" customWidth="1"/>
    <col min="13321" max="13321" width="18.83203125" style="20" customWidth="1"/>
    <col min="13322" max="13322" width="11.1640625" style="20" customWidth="1"/>
    <col min="13323" max="13323" width="15" style="20" customWidth="1"/>
    <col min="13324" max="13568" width="11" style="20"/>
    <col min="13569" max="13569" width="3.6640625" style="20" customWidth="1"/>
    <col min="13570" max="13570" width="7" style="20" customWidth="1"/>
    <col min="13571" max="13571" width="36.33203125" style="20" customWidth="1"/>
    <col min="13572" max="13572" width="27.6640625" style="20" customWidth="1"/>
    <col min="13573" max="13574" width="10.33203125" style="20" customWidth="1"/>
    <col min="13575" max="13575" width="14.6640625" style="20" customWidth="1"/>
    <col min="13576" max="13576" width="16.83203125" style="20" customWidth="1"/>
    <col min="13577" max="13577" width="18.83203125" style="20" customWidth="1"/>
    <col min="13578" max="13578" width="11.1640625" style="20" customWidth="1"/>
    <col min="13579" max="13579" width="15" style="20" customWidth="1"/>
    <col min="13580" max="13824" width="11" style="20"/>
    <col min="13825" max="13825" width="3.6640625" style="20" customWidth="1"/>
    <col min="13826" max="13826" width="7" style="20" customWidth="1"/>
    <col min="13827" max="13827" width="36.33203125" style="20" customWidth="1"/>
    <col min="13828" max="13828" width="27.6640625" style="20" customWidth="1"/>
    <col min="13829" max="13830" width="10.33203125" style="20" customWidth="1"/>
    <col min="13831" max="13831" width="14.6640625" style="20" customWidth="1"/>
    <col min="13832" max="13832" width="16.83203125" style="20" customWidth="1"/>
    <col min="13833" max="13833" width="18.83203125" style="20" customWidth="1"/>
    <col min="13834" max="13834" width="11.1640625" style="20" customWidth="1"/>
    <col min="13835" max="13835" width="15" style="20" customWidth="1"/>
    <col min="13836" max="14080" width="11" style="20"/>
    <col min="14081" max="14081" width="3.6640625" style="20" customWidth="1"/>
    <col min="14082" max="14082" width="7" style="20" customWidth="1"/>
    <col min="14083" max="14083" width="36.33203125" style="20" customWidth="1"/>
    <col min="14084" max="14084" width="27.6640625" style="20" customWidth="1"/>
    <col min="14085" max="14086" width="10.33203125" style="20" customWidth="1"/>
    <col min="14087" max="14087" width="14.6640625" style="20" customWidth="1"/>
    <col min="14088" max="14088" width="16.83203125" style="20" customWidth="1"/>
    <col min="14089" max="14089" width="18.83203125" style="20" customWidth="1"/>
    <col min="14090" max="14090" width="11.1640625" style="20" customWidth="1"/>
    <col min="14091" max="14091" width="15" style="20" customWidth="1"/>
    <col min="14092" max="14336" width="11" style="20"/>
    <col min="14337" max="14337" width="3.6640625" style="20" customWidth="1"/>
    <col min="14338" max="14338" width="7" style="20" customWidth="1"/>
    <col min="14339" max="14339" width="36.33203125" style="20" customWidth="1"/>
    <col min="14340" max="14340" width="27.6640625" style="20" customWidth="1"/>
    <col min="14341" max="14342" width="10.33203125" style="20" customWidth="1"/>
    <col min="14343" max="14343" width="14.6640625" style="20" customWidth="1"/>
    <col min="14344" max="14344" width="16.83203125" style="20" customWidth="1"/>
    <col min="14345" max="14345" width="18.83203125" style="20" customWidth="1"/>
    <col min="14346" max="14346" width="11.1640625" style="20" customWidth="1"/>
    <col min="14347" max="14347" width="15" style="20" customWidth="1"/>
    <col min="14348" max="14592" width="11" style="20"/>
    <col min="14593" max="14593" width="3.6640625" style="20" customWidth="1"/>
    <col min="14594" max="14594" width="7" style="20" customWidth="1"/>
    <col min="14595" max="14595" width="36.33203125" style="20" customWidth="1"/>
    <col min="14596" max="14596" width="27.6640625" style="20" customWidth="1"/>
    <col min="14597" max="14598" width="10.33203125" style="20" customWidth="1"/>
    <col min="14599" max="14599" width="14.6640625" style="20" customWidth="1"/>
    <col min="14600" max="14600" width="16.83203125" style="20" customWidth="1"/>
    <col min="14601" max="14601" width="18.83203125" style="20" customWidth="1"/>
    <col min="14602" max="14602" width="11.1640625" style="20" customWidth="1"/>
    <col min="14603" max="14603" width="15" style="20" customWidth="1"/>
    <col min="14604" max="14848" width="11" style="20"/>
    <col min="14849" max="14849" width="3.6640625" style="20" customWidth="1"/>
    <col min="14850" max="14850" width="7" style="20" customWidth="1"/>
    <col min="14851" max="14851" width="36.33203125" style="20" customWidth="1"/>
    <col min="14852" max="14852" width="27.6640625" style="20" customWidth="1"/>
    <col min="14853" max="14854" width="10.33203125" style="20" customWidth="1"/>
    <col min="14855" max="14855" width="14.6640625" style="20" customWidth="1"/>
    <col min="14856" max="14856" width="16.83203125" style="20" customWidth="1"/>
    <col min="14857" max="14857" width="18.83203125" style="20" customWidth="1"/>
    <col min="14858" max="14858" width="11.1640625" style="20" customWidth="1"/>
    <col min="14859" max="14859" width="15" style="20" customWidth="1"/>
    <col min="14860" max="15104" width="11" style="20"/>
    <col min="15105" max="15105" width="3.6640625" style="20" customWidth="1"/>
    <col min="15106" max="15106" width="7" style="20" customWidth="1"/>
    <col min="15107" max="15107" width="36.33203125" style="20" customWidth="1"/>
    <col min="15108" max="15108" width="27.6640625" style="20" customWidth="1"/>
    <col min="15109" max="15110" width="10.33203125" style="20" customWidth="1"/>
    <col min="15111" max="15111" width="14.6640625" style="20" customWidth="1"/>
    <col min="15112" max="15112" width="16.83203125" style="20" customWidth="1"/>
    <col min="15113" max="15113" width="18.83203125" style="20" customWidth="1"/>
    <col min="15114" max="15114" width="11.1640625" style="20" customWidth="1"/>
    <col min="15115" max="15115" width="15" style="20" customWidth="1"/>
    <col min="15116" max="15360" width="11" style="20"/>
    <col min="15361" max="15361" width="3.6640625" style="20" customWidth="1"/>
    <col min="15362" max="15362" width="7" style="20" customWidth="1"/>
    <col min="15363" max="15363" width="36.33203125" style="20" customWidth="1"/>
    <col min="15364" max="15364" width="27.6640625" style="20" customWidth="1"/>
    <col min="15365" max="15366" width="10.33203125" style="20" customWidth="1"/>
    <col min="15367" max="15367" width="14.6640625" style="20" customWidth="1"/>
    <col min="15368" max="15368" width="16.83203125" style="20" customWidth="1"/>
    <col min="15369" max="15369" width="18.83203125" style="20" customWidth="1"/>
    <col min="15370" max="15370" width="11.1640625" style="20" customWidth="1"/>
    <col min="15371" max="15371" width="15" style="20" customWidth="1"/>
    <col min="15372" max="15616" width="11" style="20"/>
    <col min="15617" max="15617" width="3.6640625" style="20" customWidth="1"/>
    <col min="15618" max="15618" width="7" style="20" customWidth="1"/>
    <col min="15619" max="15619" width="36.33203125" style="20" customWidth="1"/>
    <col min="15620" max="15620" width="27.6640625" style="20" customWidth="1"/>
    <col min="15621" max="15622" width="10.33203125" style="20" customWidth="1"/>
    <col min="15623" max="15623" width="14.6640625" style="20" customWidth="1"/>
    <col min="15624" max="15624" width="16.83203125" style="20" customWidth="1"/>
    <col min="15625" max="15625" width="18.83203125" style="20" customWidth="1"/>
    <col min="15626" max="15626" width="11.1640625" style="20" customWidth="1"/>
    <col min="15627" max="15627" width="15" style="20" customWidth="1"/>
    <col min="15628" max="15872" width="11" style="20"/>
    <col min="15873" max="15873" width="3.6640625" style="20" customWidth="1"/>
    <col min="15874" max="15874" width="7" style="20" customWidth="1"/>
    <col min="15875" max="15875" width="36.33203125" style="20" customWidth="1"/>
    <col min="15876" max="15876" width="27.6640625" style="20" customWidth="1"/>
    <col min="15877" max="15878" width="10.33203125" style="20" customWidth="1"/>
    <col min="15879" max="15879" width="14.6640625" style="20" customWidth="1"/>
    <col min="15880" max="15880" width="16.83203125" style="20" customWidth="1"/>
    <col min="15881" max="15881" width="18.83203125" style="20" customWidth="1"/>
    <col min="15882" max="15882" width="11.1640625" style="20" customWidth="1"/>
    <col min="15883" max="15883" width="15" style="20" customWidth="1"/>
    <col min="15884" max="16128" width="11" style="20"/>
    <col min="16129" max="16129" width="3.6640625" style="20" customWidth="1"/>
    <col min="16130" max="16130" width="7" style="20" customWidth="1"/>
    <col min="16131" max="16131" width="36.33203125" style="20" customWidth="1"/>
    <col min="16132" max="16132" width="27.6640625" style="20" customWidth="1"/>
    <col min="16133" max="16134" width="10.33203125" style="20" customWidth="1"/>
    <col min="16135" max="16135" width="14.6640625" style="20" customWidth="1"/>
    <col min="16136" max="16136" width="16.83203125" style="20" customWidth="1"/>
    <col min="16137" max="16137" width="18.83203125" style="20" customWidth="1"/>
    <col min="16138" max="16138" width="11.1640625" style="20" customWidth="1"/>
    <col min="16139" max="16139" width="15" style="20" customWidth="1"/>
    <col min="16140" max="16384" width="11" style="20"/>
  </cols>
  <sheetData>
    <row r="1" spans="1:247" s="229" customFormat="1" ht="16">
      <c r="A1" s="13"/>
      <c r="B1" s="14"/>
      <c r="C1" s="14"/>
      <c r="E1" s="231"/>
      <c r="F1" s="231"/>
      <c r="G1" s="231"/>
      <c r="H1" s="17"/>
      <c r="I1" s="17"/>
      <c r="J1" s="231"/>
    </row>
    <row r="2" spans="1:247" ht="17">
      <c r="A2" s="18"/>
      <c r="B2" s="26" t="s">
        <v>0</v>
      </c>
      <c r="C2" s="233"/>
      <c r="D2" s="21"/>
      <c r="E2" s="27"/>
      <c r="F2" s="497" t="s">
        <v>1</v>
      </c>
      <c r="G2" s="497"/>
      <c r="H2" s="243" t="s">
        <v>185</v>
      </c>
      <c r="I2" s="25"/>
      <c r="J2" s="24"/>
    </row>
    <row r="3" spans="1:247" s="33" customFormat="1" ht="17">
      <c r="A3" s="13"/>
      <c r="B3" s="22"/>
      <c r="C3" s="29" t="s">
        <v>132</v>
      </c>
      <c r="D3" s="30"/>
      <c r="E3" s="22"/>
      <c r="F3" s="31" t="s">
        <v>2</v>
      </c>
      <c r="G3" s="22"/>
      <c r="H3" s="244" t="s">
        <v>141</v>
      </c>
      <c r="I3" s="25"/>
      <c r="J3" s="24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29"/>
      <c r="GF3" s="229"/>
      <c r="GG3" s="229"/>
      <c r="GH3" s="229"/>
      <c r="GI3" s="229"/>
      <c r="GJ3" s="229"/>
      <c r="GK3" s="229"/>
      <c r="GL3" s="229"/>
      <c r="GM3" s="229"/>
      <c r="GN3" s="229"/>
      <c r="GO3" s="229"/>
      <c r="GP3" s="229"/>
      <c r="GQ3" s="229"/>
      <c r="GR3" s="229"/>
      <c r="GS3" s="229"/>
      <c r="GT3" s="229"/>
      <c r="GU3" s="229"/>
      <c r="GV3" s="229"/>
      <c r="GW3" s="229"/>
      <c r="GX3" s="229"/>
      <c r="GY3" s="229"/>
      <c r="GZ3" s="229"/>
      <c r="HA3" s="229"/>
      <c r="HB3" s="229"/>
      <c r="HC3" s="229"/>
      <c r="HD3" s="229"/>
      <c r="HE3" s="229"/>
      <c r="HF3" s="229"/>
      <c r="HG3" s="229"/>
      <c r="HH3" s="229"/>
      <c r="HI3" s="229"/>
      <c r="HJ3" s="229"/>
      <c r="HK3" s="229"/>
      <c r="HL3" s="229"/>
      <c r="HM3" s="229"/>
      <c r="HN3" s="229"/>
      <c r="HO3" s="229"/>
      <c r="HP3" s="229"/>
      <c r="HQ3" s="229"/>
      <c r="HR3" s="229"/>
      <c r="HS3" s="229"/>
      <c r="HT3" s="229"/>
      <c r="HU3" s="229"/>
      <c r="HV3" s="229"/>
      <c r="HW3" s="229"/>
      <c r="HX3" s="229"/>
      <c r="HY3" s="229"/>
      <c r="HZ3" s="229"/>
      <c r="IA3" s="229"/>
      <c r="IB3" s="229"/>
      <c r="IC3" s="229"/>
      <c r="ID3" s="229"/>
      <c r="IE3" s="229"/>
      <c r="IF3" s="229"/>
      <c r="IG3" s="229"/>
      <c r="IH3" s="229"/>
      <c r="II3" s="229"/>
      <c r="IJ3" s="229"/>
      <c r="IK3" s="229"/>
      <c r="IL3" s="229"/>
      <c r="IM3" s="229"/>
    </row>
    <row r="4" spans="1:247" s="33" customFormat="1" ht="17" thickBot="1">
      <c r="A4" s="13"/>
      <c r="B4" s="231"/>
      <c r="C4" s="34"/>
      <c r="D4" s="35"/>
      <c r="E4" s="36"/>
      <c r="F4" s="36"/>
      <c r="G4" s="36"/>
      <c r="H4" s="36"/>
      <c r="I4" s="36"/>
      <c r="J4" s="36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29"/>
      <c r="GE4" s="229"/>
      <c r="GF4" s="229"/>
      <c r="GG4" s="229"/>
      <c r="GH4" s="229"/>
      <c r="GI4" s="229"/>
      <c r="GJ4" s="229"/>
      <c r="GK4" s="229"/>
      <c r="GL4" s="229"/>
      <c r="GM4" s="229"/>
      <c r="GN4" s="229"/>
      <c r="GO4" s="229"/>
      <c r="GP4" s="229"/>
      <c r="GQ4" s="229"/>
      <c r="GR4" s="229"/>
      <c r="GS4" s="229"/>
      <c r="GT4" s="229"/>
      <c r="GU4" s="229"/>
      <c r="GV4" s="229"/>
      <c r="GW4" s="229"/>
      <c r="GX4" s="229"/>
      <c r="GY4" s="229"/>
      <c r="GZ4" s="229"/>
      <c r="HA4" s="229"/>
      <c r="HB4" s="229"/>
      <c r="HC4" s="229"/>
      <c r="HD4" s="229"/>
      <c r="HE4" s="229"/>
      <c r="HF4" s="229"/>
      <c r="HG4" s="229"/>
      <c r="HH4" s="229"/>
      <c r="HI4" s="229"/>
      <c r="HJ4" s="229"/>
      <c r="HK4" s="229"/>
      <c r="HL4" s="229"/>
      <c r="HM4" s="229"/>
      <c r="HN4" s="229"/>
      <c r="HO4" s="229"/>
      <c r="HP4" s="229"/>
      <c r="HQ4" s="229"/>
      <c r="HR4" s="229"/>
      <c r="HS4" s="229"/>
      <c r="HT4" s="229"/>
      <c r="HU4" s="229"/>
      <c r="HV4" s="229"/>
      <c r="HW4" s="229"/>
      <c r="HX4" s="229"/>
      <c r="HY4" s="229"/>
      <c r="HZ4" s="229"/>
      <c r="IA4" s="229"/>
      <c r="IB4" s="229"/>
      <c r="IC4" s="229"/>
      <c r="ID4" s="229"/>
      <c r="IE4" s="229"/>
      <c r="IF4" s="229"/>
      <c r="IG4" s="229"/>
      <c r="IH4" s="229"/>
      <c r="II4" s="229"/>
      <c r="IJ4" s="229"/>
      <c r="IK4" s="229"/>
      <c r="IL4" s="229"/>
    </row>
    <row r="5" spans="1:247" ht="34">
      <c r="A5" s="18"/>
      <c r="B5" s="37" t="s">
        <v>3</v>
      </c>
      <c r="C5" s="38" t="s">
        <v>4</v>
      </c>
      <c r="D5" s="38" t="s">
        <v>5</v>
      </c>
      <c r="E5" s="38" t="s">
        <v>6</v>
      </c>
      <c r="F5" s="38" t="s">
        <v>7</v>
      </c>
      <c r="G5" s="38" t="s">
        <v>8</v>
      </c>
      <c r="H5" s="39" t="s">
        <v>9</v>
      </c>
      <c r="I5" s="39" t="s">
        <v>10</v>
      </c>
      <c r="J5" s="40" t="s">
        <v>37</v>
      </c>
      <c r="K5" s="20"/>
      <c r="IM5" s="41"/>
    </row>
    <row r="6" spans="1:247" ht="16">
      <c r="A6" s="18"/>
      <c r="B6" s="42"/>
      <c r="C6" s="43"/>
      <c r="D6" s="43"/>
      <c r="E6" s="44"/>
      <c r="F6" s="44"/>
      <c r="G6" s="44"/>
      <c r="H6" s="45"/>
      <c r="I6" s="45"/>
      <c r="J6" s="46"/>
      <c r="K6" s="20"/>
      <c r="IM6" s="41"/>
    </row>
    <row r="7" spans="1:247" s="54" customFormat="1" ht="16">
      <c r="A7" s="18"/>
      <c r="B7" s="47" t="s">
        <v>11</v>
      </c>
      <c r="C7" s="48" t="s">
        <v>12</v>
      </c>
      <c r="D7" s="49"/>
      <c r="E7" s="50"/>
      <c r="F7" s="50"/>
      <c r="G7" s="50"/>
      <c r="H7" s="51"/>
      <c r="I7" s="52">
        <f>SUM(I8,I14,I16,I20)</f>
        <v>662350</v>
      </c>
      <c r="J7" s="53"/>
      <c r="IM7" s="55"/>
    </row>
    <row r="8" spans="1:247" s="54" customFormat="1" ht="16">
      <c r="A8" s="18"/>
      <c r="B8" s="56" t="s">
        <v>13</v>
      </c>
      <c r="C8" s="57" t="s">
        <v>14</v>
      </c>
      <c r="D8" s="58"/>
      <c r="E8" s="59"/>
      <c r="F8" s="59"/>
      <c r="G8" s="59"/>
      <c r="H8" s="60"/>
      <c r="I8" s="61">
        <f>SUM(I9:I13)</f>
        <v>462800</v>
      </c>
      <c r="J8" s="62"/>
      <c r="IM8" s="55"/>
    </row>
    <row r="9" spans="1:247" s="41" customFormat="1" ht="17">
      <c r="A9" s="18"/>
      <c r="B9" s="3">
        <v>1</v>
      </c>
      <c r="C9" s="4" t="s">
        <v>15</v>
      </c>
      <c r="D9" s="4"/>
      <c r="E9" s="5">
        <v>50</v>
      </c>
      <c r="F9" s="5">
        <v>2</v>
      </c>
      <c r="G9" s="6" t="s">
        <v>16</v>
      </c>
      <c r="H9" s="375">
        <v>450</v>
      </c>
      <c r="I9" s="7">
        <f>H9*E9*F9</f>
        <v>45000</v>
      </c>
      <c r="J9" s="8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</row>
    <row r="10" spans="1:247" ht="17">
      <c r="A10" s="18"/>
      <c r="B10" s="63">
        <v>2</v>
      </c>
      <c r="C10" s="9" t="s">
        <v>38</v>
      </c>
      <c r="D10" s="9" t="s">
        <v>199</v>
      </c>
      <c r="E10" s="5">
        <v>50</v>
      </c>
      <c r="F10" s="64">
        <v>14</v>
      </c>
      <c r="G10" s="65" t="s">
        <v>16</v>
      </c>
      <c r="H10" s="377">
        <v>450</v>
      </c>
      <c r="I10" s="66">
        <f>H10*E10*F10</f>
        <v>315000</v>
      </c>
      <c r="J10" s="67"/>
      <c r="L10" s="229"/>
      <c r="M10" s="229"/>
      <c r="N10" s="229"/>
      <c r="O10" s="229"/>
    </row>
    <row r="11" spans="1:247" ht="17">
      <c r="A11" s="18"/>
      <c r="B11" s="3">
        <v>3</v>
      </c>
      <c r="C11" s="4" t="s">
        <v>18</v>
      </c>
      <c r="D11" s="4"/>
      <c r="E11" s="5">
        <v>50</v>
      </c>
      <c r="F11" s="5">
        <v>4</v>
      </c>
      <c r="G11" s="6" t="s">
        <v>16</v>
      </c>
      <c r="H11" s="377">
        <v>450</v>
      </c>
      <c r="I11" s="7">
        <f>H11*E11*F11</f>
        <v>90000</v>
      </c>
      <c r="J11" s="8"/>
      <c r="K11" s="20"/>
    </row>
    <row r="12" spans="1:247" ht="17">
      <c r="A12" s="18"/>
      <c r="B12" s="10">
        <v>4</v>
      </c>
      <c r="C12" s="11" t="s">
        <v>19</v>
      </c>
      <c r="D12" s="4"/>
      <c r="E12" s="5">
        <v>1</v>
      </c>
      <c r="F12" s="12">
        <v>2</v>
      </c>
      <c r="G12" s="6" t="s">
        <v>16</v>
      </c>
      <c r="H12" s="378">
        <v>800</v>
      </c>
      <c r="I12" s="7">
        <f>E12*F12*H12</f>
        <v>1600</v>
      </c>
      <c r="J12" s="8"/>
      <c r="K12" s="20"/>
    </row>
    <row r="13" spans="1:247" ht="17">
      <c r="A13" s="18"/>
      <c r="B13" s="3">
        <v>5</v>
      </c>
      <c r="C13" s="4" t="s">
        <v>20</v>
      </c>
      <c r="D13" s="4" t="s">
        <v>199</v>
      </c>
      <c r="E13" s="5">
        <v>1</v>
      </c>
      <c r="F13" s="5">
        <v>14</v>
      </c>
      <c r="G13" s="6" t="s">
        <v>16</v>
      </c>
      <c r="H13" s="378">
        <v>800</v>
      </c>
      <c r="I13" s="7">
        <f>H13*E13*F13</f>
        <v>11200</v>
      </c>
      <c r="J13" s="103"/>
      <c r="K13" s="20"/>
    </row>
    <row r="14" spans="1:247" s="54" customFormat="1" ht="16">
      <c r="A14" s="18"/>
      <c r="B14" s="56" t="s">
        <v>21</v>
      </c>
      <c r="C14" s="57" t="s">
        <v>22</v>
      </c>
      <c r="D14" s="246"/>
      <c r="E14" s="247"/>
      <c r="F14" s="247"/>
      <c r="G14" s="247"/>
      <c r="H14" s="379"/>
      <c r="I14" s="61">
        <f>SUM(I15:I15)</f>
        <v>20000</v>
      </c>
      <c r="J14" s="62"/>
      <c r="IM14" s="55"/>
    </row>
    <row r="15" spans="1:247" s="74" customFormat="1" ht="51">
      <c r="A15" s="18"/>
      <c r="B15" s="248">
        <v>1</v>
      </c>
      <c r="C15" s="239" t="s">
        <v>200</v>
      </c>
      <c r="D15" s="239"/>
      <c r="E15" s="240">
        <v>1</v>
      </c>
      <c r="F15" s="240">
        <v>1</v>
      </c>
      <c r="G15" s="249" t="s">
        <v>30</v>
      </c>
      <c r="H15" s="377">
        <v>20000</v>
      </c>
      <c r="I15" s="7">
        <f>H15*E15*F15</f>
        <v>20000</v>
      </c>
      <c r="J15" s="73"/>
    </row>
    <row r="16" spans="1:247" s="54" customFormat="1" ht="16">
      <c r="A16" s="18"/>
      <c r="B16" s="56" t="s">
        <v>23</v>
      </c>
      <c r="C16" s="57" t="s">
        <v>24</v>
      </c>
      <c r="D16" s="58"/>
      <c r="E16" s="59"/>
      <c r="F16" s="59"/>
      <c r="G16" s="59"/>
      <c r="H16" s="379"/>
      <c r="I16" s="61">
        <f>SUM(I17:I19)</f>
        <v>19550</v>
      </c>
      <c r="J16" s="62"/>
      <c r="IM16" s="55"/>
    </row>
    <row r="17" spans="1:247" s="54" customFormat="1" ht="17">
      <c r="A17" s="18"/>
      <c r="B17" s="75">
        <v>1</v>
      </c>
      <c r="C17" s="76" t="s">
        <v>25</v>
      </c>
      <c r="D17" s="76"/>
      <c r="E17" s="77">
        <v>17</v>
      </c>
      <c r="F17" s="77">
        <v>1</v>
      </c>
      <c r="G17" s="78" t="s">
        <v>26</v>
      </c>
      <c r="H17" s="380">
        <v>150</v>
      </c>
      <c r="I17" s="79">
        <f>E17*F17*H17</f>
        <v>2550</v>
      </c>
      <c r="J17" s="80"/>
      <c r="IM17" s="55"/>
    </row>
    <row r="18" spans="1:247" s="54" customFormat="1" ht="17">
      <c r="A18" s="18"/>
      <c r="B18" s="75">
        <v>2</v>
      </c>
      <c r="C18" s="76" t="s">
        <v>27</v>
      </c>
      <c r="D18" s="76"/>
      <c r="E18" s="77">
        <v>150</v>
      </c>
      <c r="F18" s="77">
        <v>1</v>
      </c>
      <c r="G18" s="78" t="s">
        <v>28</v>
      </c>
      <c r="H18" s="381">
        <v>100</v>
      </c>
      <c r="I18" s="79">
        <f>E18*F18*H18</f>
        <v>15000</v>
      </c>
      <c r="J18" s="80"/>
      <c r="IM18" s="55"/>
    </row>
    <row r="19" spans="1:247" s="54" customFormat="1" ht="17">
      <c r="A19" s="18"/>
      <c r="B19" s="75">
        <v>3</v>
      </c>
      <c r="C19" s="76" t="s">
        <v>203</v>
      </c>
      <c r="D19" s="76" t="s">
        <v>29</v>
      </c>
      <c r="E19" s="77">
        <v>1</v>
      </c>
      <c r="F19" s="77">
        <v>1</v>
      </c>
      <c r="G19" s="78" t="s">
        <v>30</v>
      </c>
      <c r="H19" s="381">
        <v>2000</v>
      </c>
      <c r="I19" s="79">
        <f>E19*F19*H19</f>
        <v>2000</v>
      </c>
      <c r="J19" s="80"/>
      <c r="IM19" s="55"/>
    </row>
    <row r="20" spans="1:247" s="54" customFormat="1" ht="16">
      <c r="A20" s="18"/>
      <c r="B20" s="56" t="s">
        <v>31</v>
      </c>
      <c r="C20" s="57" t="s">
        <v>32</v>
      </c>
      <c r="D20" s="58"/>
      <c r="E20" s="59"/>
      <c r="F20" s="59"/>
      <c r="G20" s="59"/>
      <c r="H20" s="382"/>
      <c r="I20" s="61">
        <f>SUM(I21:I22)</f>
        <v>160000</v>
      </c>
      <c r="J20" s="62"/>
      <c r="IM20" s="55"/>
    </row>
    <row r="21" spans="1:247" s="74" customFormat="1" ht="17">
      <c r="A21" s="18"/>
      <c r="B21" s="68">
        <v>1</v>
      </c>
      <c r="C21" s="69"/>
      <c r="D21" s="69" t="s">
        <v>39</v>
      </c>
      <c r="E21" s="70">
        <v>5</v>
      </c>
      <c r="F21" s="70">
        <v>1</v>
      </c>
      <c r="G21" s="81" t="s">
        <v>40</v>
      </c>
      <c r="H21" s="377">
        <v>16000</v>
      </c>
      <c r="I21" s="72">
        <f>H21*E21*F21</f>
        <v>80000</v>
      </c>
      <c r="J21" s="73"/>
    </row>
    <row r="22" spans="1:247" s="74" customFormat="1" ht="17">
      <c r="A22" s="18"/>
      <c r="B22" s="68">
        <v>2</v>
      </c>
      <c r="C22" s="69"/>
      <c r="D22" s="69" t="s">
        <v>39</v>
      </c>
      <c r="E22" s="70">
        <v>5</v>
      </c>
      <c r="F22" s="82">
        <v>1</v>
      </c>
      <c r="G22" s="82" t="s">
        <v>41</v>
      </c>
      <c r="H22" s="377">
        <v>16000</v>
      </c>
      <c r="I22" s="72">
        <f>H22*E22*F22</f>
        <v>80000</v>
      </c>
      <c r="J22" s="73"/>
    </row>
    <row r="23" spans="1:247" s="54" customFormat="1" ht="16">
      <c r="A23" s="18"/>
      <c r="B23" s="47" t="s">
        <v>33</v>
      </c>
      <c r="C23" s="48" t="s">
        <v>42</v>
      </c>
      <c r="D23" s="49"/>
      <c r="E23" s="50"/>
      <c r="F23" s="50"/>
      <c r="G23" s="50"/>
      <c r="H23" s="51"/>
      <c r="I23" s="52">
        <f>SUM(I7)</f>
        <v>662350</v>
      </c>
      <c r="J23" s="53"/>
      <c r="IM23" s="55"/>
    </row>
    <row r="24" spans="1:247" s="74" customFormat="1" ht="16">
      <c r="A24" s="18"/>
      <c r="B24" s="68"/>
      <c r="C24" s="69"/>
      <c r="D24" s="69"/>
      <c r="E24" s="70"/>
      <c r="F24" s="70"/>
      <c r="G24" s="81"/>
      <c r="H24" s="83"/>
      <c r="I24" s="84"/>
      <c r="J24" s="85"/>
    </row>
    <row r="25" spans="1:247" s="54" customFormat="1" ht="16">
      <c r="A25" s="18"/>
      <c r="B25" s="47" t="s">
        <v>34</v>
      </c>
      <c r="C25" s="48" t="s">
        <v>35</v>
      </c>
      <c r="D25" s="49"/>
      <c r="E25" s="50"/>
      <c r="F25" s="50"/>
      <c r="G25" s="50"/>
      <c r="H25" s="86">
        <v>0.06</v>
      </c>
      <c r="I25" s="52">
        <f>I23*H25</f>
        <v>39741</v>
      </c>
      <c r="J25" s="53"/>
      <c r="IM25" s="55"/>
    </row>
    <row r="26" spans="1:247" s="74" customFormat="1" ht="16">
      <c r="A26" s="18"/>
      <c r="B26" s="68"/>
      <c r="C26" s="69"/>
      <c r="D26" s="69"/>
      <c r="E26" s="70"/>
      <c r="F26" s="70"/>
      <c r="G26" s="81"/>
      <c r="H26" s="83"/>
      <c r="I26" s="72"/>
      <c r="J26" s="85"/>
    </row>
    <row r="27" spans="1:247" s="54" customFormat="1" ht="16">
      <c r="A27" s="18"/>
      <c r="B27" s="47" t="s">
        <v>36</v>
      </c>
      <c r="C27" s="48" t="s">
        <v>43</v>
      </c>
      <c r="D27" s="49"/>
      <c r="E27" s="50"/>
      <c r="F27" s="50"/>
      <c r="G27" s="50"/>
      <c r="H27" s="87" t="s">
        <v>44</v>
      </c>
      <c r="I27" s="88">
        <f>I25+I23</f>
        <v>702091</v>
      </c>
      <c r="J27" s="53"/>
      <c r="IM27" s="55"/>
    </row>
    <row r="28" spans="1:247" s="74" customFormat="1" ht="17" thickBot="1">
      <c r="A28" s="18"/>
      <c r="B28" s="89"/>
      <c r="C28" s="90"/>
      <c r="D28" s="90"/>
      <c r="E28" s="91"/>
      <c r="F28" s="91"/>
      <c r="G28" s="92"/>
      <c r="H28" s="93"/>
      <c r="I28" s="94"/>
      <c r="J28" s="95"/>
    </row>
    <row r="29" spans="1:247" s="13" customFormat="1" ht="16">
      <c r="B29" s="96"/>
      <c r="C29" s="96"/>
      <c r="D29" s="97"/>
      <c r="J29" s="98"/>
    </row>
    <row r="30" spans="1:247" ht="16">
      <c r="A30" s="18"/>
      <c r="B30" s="19"/>
      <c r="C30" s="99"/>
      <c r="D30" s="99"/>
      <c r="E30" s="229"/>
      <c r="F30" s="229"/>
      <c r="G30" s="229"/>
      <c r="H30" s="17"/>
      <c r="I30" s="17"/>
      <c r="J30" s="231"/>
    </row>
    <row r="31" spans="1:247" ht="16">
      <c r="A31" s="18"/>
      <c r="B31" s="19"/>
      <c r="C31" s="99"/>
      <c r="D31" s="99"/>
      <c r="E31" s="229"/>
      <c r="F31" s="229"/>
      <c r="G31" s="229"/>
      <c r="H31" s="17"/>
      <c r="I31" s="17"/>
      <c r="J31" s="231"/>
    </row>
    <row r="32" spans="1:247" ht="16">
      <c r="A32" s="18"/>
      <c r="B32" s="19"/>
      <c r="C32" s="99"/>
      <c r="D32" s="99"/>
      <c r="E32" s="229"/>
      <c r="F32" s="229"/>
      <c r="G32" s="229"/>
      <c r="H32" s="17"/>
      <c r="I32" s="17"/>
      <c r="J32" s="231"/>
    </row>
    <row r="33" spans="1:11" ht="16">
      <c r="A33" s="18"/>
      <c r="B33" s="19"/>
      <c r="C33" s="99"/>
      <c r="D33" s="99"/>
      <c r="E33" s="229"/>
      <c r="F33" s="229"/>
      <c r="G33" s="229"/>
      <c r="H33" s="17"/>
      <c r="I33" s="17"/>
      <c r="J33" s="231"/>
    </row>
    <row r="34" spans="1:11" ht="16">
      <c r="A34" s="18"/>
      <c r="B34" s="19"/>
      <c r="C34" s="99"/>
      <c r="D34" s="99"/>
      <c r="E34" s="229"/>
      <c r="F34" s="229"/>
      <c r="G34" s="229"/>
      <c r="H34" s="17"/>
      <c r="I34" s="17"/>
      <c r="J34" s="231"/>
    </row>
    <row r="35" spans="1:11" ht="16">
      <c r="A35" s="18"/>
      <c r="B35" s="19"/>
      <c r="C35" s="99"/>
      <c r="D35" s="99"/>
      <c r="E35" s="229"/>
      <c r="F35" s="229"/>
      <c r="G35" s="229"/>
      <c r="H35" s="17"/>
      <c r="I35" s="17"/>
      <c r="J35" s="231"/>
    </row>
    <row r="36" spans="1:11" ht="16">
      <c r="A36" s="18"/>
      <c r="B36" s="19"/>
      <c r="C36" s="99"/>
      <c r="D36" s="99"/>
      <c r="E36" s="229"/>
      <c r="F36" s="229"/>
      <c r="G36" s="229"/>
      <c r="H36" s="17"/>
      <c r="I36" s="17"/>
      <c r="J36" s="231"/>
    </row>
    <row r="37" spans="1:11" ht="16">
      <c r="A37" s="18"/>
      <c r="B37" s="19"/>
      <c r="C37" s="99"/>
      <c r="D37" s="99"/>
      <c r="E37" s="229"/>
      <c r="F37" s="229"/>
      <c r="G37" s="229"/>
      <c r="H37" s="17"/>
      <c r="I37" s="17"/>
      <c r="J37" s="231"/>
    </row>
    <row r="38" spans="1:11" ht="16">
      <c r="A38" s="18"/>
      <c r="B38" s="19"/>
      <c r="C38" s="99"/>
      <c r="D38" s="99"/>
      <c r="E38" s="229"/>
      <c r="F38" s="229"/>
      <c r="G38" s="229"/>
      <c r="H38" s="17"/>
      <c r="I38" s="17"/>
      <c r="J38" s="231"/>
    </row>
    <row r="39" spans="1:11" ht="16">
      <c r="A39" s="18"/>
      <c r="B39" s="19"/>
      <c r="C39" s="99"/>
      <c r="D39" s="99"/>
      <c r="E39" s="498"/>
      <c r="F39" s="498"/>
      <c r="G39" s="498"/>
      <c r="H39" s="498"/>
      <c r="I39" s="498"/>
      <c r="J39" s="229"/>
    </row>
    <row r="40" spans="1:11" ht="16">
      <c r="A40" s="18"/>
      <c r="B40" s="19"/>
      <c r="C40" s="99"/>
      <c r="D40" s="99"/>
      <c r="E40" s="498"/>
      <c r="F40" s="498"/>
      <c r="G40" s="498"/>
      <c r="H40" s="498"/>
      <c r="I40" s="498"/>
      <c r="J40" s="229"/>
      <c r="K40" s="20"/>
    </row>
    <row r="41" spans="1:11" ht="16">
      <c r="A41" s="18"/>
      <c r="B41" s="19"/>
      <c r="C41" s="99"/>
      <c r="D41" s="99"/>
      <c r="E41" s="498"/>
      <c r="F41" s="498"/>
      <c r="G41" s="498"/>
      <c r="H41" s="498"/>
      <c r="I41" s="498"/>
      <c r="J41" s="229"/>
      <c r="K41" s="20"/>
    </row>
    <row r="42" spans="1:11" ht="16">
      <c r="A42" s="18"/>
      <c r="B42" s="19"/>
      <c r="C42" s="99"/>
      <c r="D42" s="99"/>
      <c r="E42" s="498"/>
      <c r="F42" s="498"/>
      <c r="G42" s="498"/>
      <c r="H42" s="498"/>
      <c r="I42" s="498"/>
      <c r="J42" s="229"/>
      <c r="K42" s="20"/>
    </row>
    <row r="43" spans="1:11" ht="16">
      <c r="A43" s="18"/>
      <c r="B43" s="19"/>
      <c r="C43" s="99"/>
      <c r="D43" s="99"/>
      <c r="E43" s="498"/>
      <c r="F43" s="498"/>
      <c r="G43" s="498"/>
      <c r="H43" s="498"/>
      <c r="I43" s="498"/>
      <c r="J43" s="229"/>
      <c r="K43" s="20"/>
    </row>
    <row r="44" spans="1:11" ht="16">
      <c r="A44" s="18"/>
      <c r="B44" s="19"/>
      <c r="C44" s="99"/>
      <c r="D44" s="99"/>
      <c r="E44" s="498"/>
      <c r="F44" s="498"/>
      <c r="G44" s="498"/>
      <c r="H44" s="498"/>
      <c r="I44" s="498"/>
      <c r="J44" s="229"/>
      <c r="K44" s="20"/>
    </row>
    <row r="45" spans="1:11" ht="16">
      <c r="A45" s="18"/>
      <c r="B45" s="19"/>
      <c r="C45" s="99"/>
      <c r="D45" s="99"/>
      <c r="E45" s="498"/>
      <c r="F45" s="498"/>
      <c r="G45" s="498"/>
      <c r="H45" s="498"/>
      <c r="I45" s="498"/>
      <c r="J45" s="229"/>
      <c r="K45" s="20"/>
    </row>
    <row r="46" spans="1:11" ht="16">
      <c r="A46" s="18"/>
      <c r="B46" s="19"/>
      <c r="C46" s="99"/>
      <c r="D46" s="99"/>
      <c r="E46" s="498"/>
      <c r="F46" s="498"/>
      <c r="G46" s="498"/>
      <c r="H46" s="498"/>
      <c r="I46" s="498"/>
      <c r="J46" s="229"/>
      <c r="K46" s="20"/>
    </row>
    <row r="47" spans="1:11" ht="16">
      <c r="A47" s="18"/>
      <c r="B47" s="19"/>
      <c r="C47" s="99"/>
      <c r="D47" s="99"/>
      <c r="E47" s="498"/>
      <c r="F47" s="498"/>
      <c r="G47" s="498"/>
      <c r="H47" s="498"/>
      <c r="I47" s="498"/>
      <c r="J47" s="229"/>
      <c r="K47" s="20"/>
    </row>
    <row r="48" spans="1:11" ht="16">
      <c r="A48" s="18"/>
      <c r="B48" s="19"/>
      <c r="C48" s="229"/>
      <c r="D48" s="229"/>
      <c r="E48" s="498"/>
      <c r="F48" s="498"/>
      <c r="G48" s="498"/>
      <c r="H48" s="498"/>
      <c r="I48" s="498"/>
      <c r="J48" s="229"/>
      <c r="K48" s="20"/>
    </row>
    <row r="49" spans="1:11" ht="16">
      <c r="A49" s="18"/>
      <c r="B49" s="19"/>
      <c r="C49" s="99"/>
      <c r="D49" s="99"/>
      <c r="E49" s="499"/>
      <c r="F49" s="499"/>
      <c r="G49" s="499"/>
      <c r="H49" s="499"/>
      <c r="I49" s="499"/>
      <c r="J49" s="230"/>
      <c r="K49" s="20"/>
    </row>
    <row r="50" spans="1:11" ht="16">
      <c r="A50" s="18"/>
      <c r="B50" s="19"/>
      <c r="C50" s="101"/>
      <c r="D50" s="101"/>
      <c r="E50" s="499"/>
      <c r="F50" s="499"/>
      <c r="G50" s="499"/>
      <c r="H50" s="499"/>
      <c r="I50" s="499"/>
      <c r="J50" s="230"/>
      <c r="K50" s="20"/>
    </row>
    <row r="51" spans="1:11" ht="16">
      <c r="A51" s="18"/>
      <c r="B51" s="19"/>
      <c r="C51" s="99"/>
      <c r="D51" s="99"/>
      <c r="E51" s="499"/>
      <c r="F51" s="499"/>
      <c r="G51" s="499"/>
      <c r="H51" s="499"/>
      <c r="I51" s="499"/>
      <c r="J51" s="230"/>
      <c r="K51" s="20"/>
    </row>
  </sheetData>
  <mergeCells count="14">
    <mergeCell ref="E49:I49"/>
    <mergeCell ref="E50:I50"/>
    <mergeCell ref="E51:I51"/>
    <mergeCell ref="E42:I42"/>
    <mergeCell ref="E43:I43"/>
    <mergeCell ref="E44:I44"/>
    <mergeCell ref="E45:I45"/>
    <mergeCell ref="E46:I46"/>
    <mergeCell ref="E47:I47"/>
    <mergeCell ref="F2:G2"/>
    <mergeCell ref="E41:I41"/>
    <mergeCell ref="E39:I39"/>
    <mergeCell ref="E40:I40"/>
    <mergeCell ref="E48:I48"/>
  </mergeCells>
  <phoneticPr fontId="3" type="noConversion"/>
  <conditionalFormatting sqref="I5:J6 I11:J11 F11:G11 E13:G13 I13:J13 J12">
    <cfRule type="cellIs" dxfId="244" priority="33" stopIfTrue="1" operator="lessThan">
      <formula>0</formula>
    </cfRule>
  </conditionalFormatting>
  <conditionalFormatting sqref="E22 I21:I22">
    <cfRule type="cellIs" dxfId="243" priority="27" stopIfTrue="1" operator="lessThan">
      <formula>0</formula>
    </cfRule>
  </conditionalFormatting>
  <conditionalFormatting sqref="E21:G21">
    <cfRule type="cellIs" dxfId="242" priority="28" stopIfTrue="1" operator="lessThan">
      <formula>0</formula>
    </cfRule>
  </conditionalFormatting>
  <conditionalFormatting sqref="I24">
    <cfRule type="cellIs" dxfId="241" priority="24" stopIfTrue="1" operator="lessThan">
      <formula>0</formula>
    </cfRule>
  </conditionalFormatting>
  <conditionalFormatting sqref="I8:J8">
    <cfRule type="cellIs" dxfId="240" priority="23" stopIfTrue="1" operator="lessThan">
      <formula>0</formula>
    </cfRule>
  </conditionalFormatting>
  <conditionalFormatting sqref="J7">
    <cfRule type="cellIs" dxfId="239" priority="22" stopIfTrue="1" operator="lessThan">
      <formula>0</formula>
    </cfRule>
  </conditionalFormatting>
  <conditionalFormatting sqref="I7">
    <cfRule type="cellIs" dxfId="238" priority="21" stopIfTrue="1" operator="lessThan">
      <formula>0</formula>
    </cfRule>
  </conditionalFormatting>
  <conditionalFormatting sqref="E26:G26 E24:G24 E28:G28 J27 J25 J21:J22 J14 I16:J16 I20:J20 J17:J19">
    <cfRule type="cellIs" dxfId="237" priority="31" stopIfTrue="1" operator="lessThan">
      <formula>0</formula>
    </cfRule>
  </conditionalFormatting>
  <conditionalFormatting sqref="J23">
    <cfRule type="cellIs" dxfId="236" priority="29" stopIfTrue="1" operator="lessThan">
      <formula>0</formula>
    </cfRule>
  </conditionalFormatting>
  <conditionalFormatting sqref="I28">
    <cfRule type="cellIs" dxfId="235" priority="30" stopIfTrue="1" operator="lessThan">
      <formula>0</formula>
    </cfRule>
  </conditionalFormatting>
  <conditionalFormatting sqref="I23">
    <cfRule type="cellIs" dxfId="234" priority="25" stopIfTrue="1" operator="lessThan">
      <formula>0</formula>
    </cfRule>
  </conditionalFormatting>
  <conditionalFormatting sqref="I25:I27">
    <cfRule type="cellIs" dxfId="233" priority="26" stopIfTrue="1" operator="lessThan">
      <formula>0</formula>
    </cfRule>
  </conditionalFormatting>
  <conditionalFormatting sqref="F9:G9 I9:J9">
    <cfRule type="cellIs" dxfId="232" priority="20" stopIfTrue="1" operator="lessThan">
      <formula>0</formula>
    </cfRule>
  </conditionalFormatting>
  <conditionalFormatting sqref="J10">
    <cfRule type="cellIs" dxfId="231" priority="19" stopIfTrue="1" operator="lessThan">
      <formula>0</formula>
    </cfRule>
  </conditionalFormatting>
  <conditionalFormatting sqref="F10:G10 I10">
    <cfRule type="cellIs" dxfId="230" priority="18" stopIfTrue="1" operator="lessThan">
      <formula>0</formula>
    </cfRule>
  </conditionalFormatting>
  <conditionalFormatting sqref="E12:F12 I12">
    <cfRule type="cellIs" dxfId="229" priority="17" stopIfTrue="1" operator="lessThan">
      <formula>0</formula>
    </cfRule>
  </conditionalFormatting>
  <conditionalFormatting sqref="G12">
    <cfRule type="cellIs" dxfId="228" priority="16" stopIfTrue="1" operator="lessThan">
      <formula>0</formula>
    </cfRule>
  </conditionalFormatting>
  <conditionalFormatting sqref="E17:G19">
    <cfRule type="cellIs" dxfId="227" priority="15" stopIfTrue="1" operator="lessThan">
      <formula>0</formula>
    </cfRule>
  </conditionalFormatting>
  <conditionalFormatting sqref="I17:I19">
    <cfRule type="cellIs" dxfId="226" priority="14" stopIfTrue="1" operator="lessThan">
      <formula>0</formula>
    </cfRule>
  </conditionalFormatting>
  <conditionalFormatting sqref="J15">
    <cfRule type="cellIs" dxfId="225" priority="13" stopIfTrue="1" operator="lessThan">
      <formula>0</formula>
    </cfRule>
  </conditionalFormatting>
  <conditionalFormatting sqref="E15:G15">
    <cfRule type="cellIs" dxfId="224" priority="3" stopIfTrue="1" operator="lessThan">
      <formula>0</formula>
    </cfRule>
  </conditionalFormatting>
  <conditionalFormatting sqref="I15">
    <cfRule type="cellIs" dxfId="223" priority="2" stopIfTrue="1" operator="lessThan">
      <formula>0</formula>
    </cfRule>
  </conditionalFormatting>
  <conditionalFormatting sqref="I14">
    <cfRule type="cellIs" dxfId="222" priority="4" stopIfTrue="1" operator="lessThan">
      <formula>0</formula>
    </cfRule>
  </conditionalFormatting>
  <conditionalFormatting sqref="E9:E11">
    <cfRule type="cellIs" dxfId="221" priority="1" stopIfTrue="1" operator="lessThan">
      <formula>0</formula>
    </cfRule>
  </conditionalFormatting>
  <pageMargins left="0.7" right="0.7" top="0.75" bottom="0.75" header="0.3" footer="0.3"/>
  <pageSetup paperSize="9" scale="63" orientation="portrait" r:id="rId1"/>
  <ignoredErrors>
    <ignoredError sqref="I12:I14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776BE4-76EE-4302-B7C4-D251AC013D5B}">
  <sheetPr>
    <pageSetUpPr fitToPage="1"/>
  </sheetPr>
  <dimension ref="A1:IM51"/>
  <sheetViews>
    <sheetView zoomScale="85" zoomScaleNormal="85" workbookViewId="0">
      <selection activeCell="B1" sqref="B1:J28"/>
    </sheetView>
  </sheetViews>
  <sheetFormatPr baseColWidth="10" defaultColWidth="11" defaultRowHeight="14" customHeight="1"/>
  <cols>
    <col min="1" max="1" width="3.6640625" style="74" customWidth="1"/>
    <col min="2" max="2" width="7" style="20" customWidth="1"/>
    <col min="3" max="3" width="36.33203125" style="20" customWidth="1"/>
    <col min="4" max="4" width="27.6640625" style="20" customWidth="1"/>
    <col min="5" max="6" width="6.6640625" style="20" customWidth="1"/>
    <col min="7" max="7" width="12" style="20" customWidth="1"/>
    <col min="8" max="8" width="11.1640625" style="20" customWidth="1"/>
    <col min="9" max="9" width="14.6640625" style="20" customWidth="1"/>
    <col min="10" max="10" width="7.83203125" style="102" customWidth="1"/>
    <col min="11" max="11" width="15" style="263" customWidth="1"/>
    <col min="12" max="256" width="11" style="20"/>
    <col min="257" max="257" width="3.6640625" style="20" customWidth="1"/>
    <col min="258" max="258" width="7" style="20" customWidth="1"/>
    <col min="259" max="259" width="36.33203125" style="20" customWidth="1"/>
    <col min="260" max="260" width="27.6640625" style="20" customWidth="1"/>
    <col min="261" max="262" width="10.33203125" style="20" customWidth="1"/>
    <col min="263" max="263" width="14.6640625" style="20" customWidth="1"/>
    <col min="264" max="264" width="16.83203125" style="20" customWidth="1"/>
    <col min="265" max="265" width="18.83203125" style="20" customWidth="1"/>
    <col min="266" max="266" width="11.1640625" style="20" customWidth="1"/>
    <col min="267" max="267" width="15" style="20" customWidth="1"/>
    <col min="268" max="512" width="11" style="20"/>
    <col min="513" max="513" width="3.6640625" style="20" customWidth="1"/>
    <col min="514" max="514" width="7" style="20" customWidth="1"/>
    <col min="515" max="515" width="36.33203125" style="20" customWidth="1"/>
    <col min="516" max="516" width="27.6640625" style="20" customWidth="1"/>
    <col min="517" max="518" width="10.33203125" style="20" customWidth="1"/>
    <col min="519" max="519" width="14.6640625" style="20" customWidth="1"/>
    <col min="520" max="520" width="16.83203125" style="20" customWidth="1"/>
    <col min="521" max="521" width="18.83203125" style="20" customWidth="1"/>
    <col min="522" max="522" width="11.1640625" style="20" customWidth="1"/>
    <col min="523" max="523" width="15" style="20" customWidth="1"/>
    <col min="524" max="768" width="11" style="20"/>
    <col min="769" max="769" width="3.6640625" style="20" customWidth="1"/>
    <col min="770" max="770" width="7" style="20" customWidth="1"/>
    <col min="771" max="771" width="36.33203125" style="20" customWidth="1"/>
    <col min="772" max="772" width="27.6640625" style="20" customWidth="1"/>
    <col min="773" max="774" width="10.33203125" style="20" customWidth="1"/>
    <col min="775" max="775" width="14.6640625" style="20" customWidth="1"/>
    <col min="776" max="776" width="16.83203125" style="20" customWidth="1"/>
    <col min="777" max="777" width="18.83203125" style="20" customWidth="1"/>
    <col min="778" max="778" width="11.1640625" style="20" customWidth="1"/>
    <col min="779" max="779" width="15" style="20" customWidth="1"/>
    <col min="780" max="1024" width="11" style="20"/>
    <col min="1025" max="1025" width="3.6640625" style="20" customWidth="1"/>
    <col min="1026" max="1026" width="7" style="20" customWidth="1"/>
    <col min="1027" max="1027" width="36.33203125" style="20" customWidth="1"/>
    <col min="1028" max="1028" width="27.6640625" style="20" customWidth="1"/>
    <col min="1029" max="1030" width="10.33203125" style="20" customWidth="1"/>
    <col min="1031" max="1031" width="14.6640625" style="20" customWidth="1"/>
    <col min="1032" max="1032" width="16.83203125" style="20" customWidth="1"/>
    <col min="1033" max="1033" width="18.83203125" style="20" customWidth="1"/>
    <col min="1034" max="1034" width="11.1640625" style="20" customWidth="1"/>
    <col min="1035" max="1035" width="15" style="20" customWidth="1"/>
    <col min="1036" max="1280" width="11" style="20"/>
    <col min="1281" max="1281" width="3.6640625" style="20" customWidth="1"/>
    <col min="1282" max="1282" width="7" style="20" customWidth="1"/>
    <col min="1283" max="1283" width="36.33203125" style="20" customWidth="1"/>
    <col min="1284" max="1284" width="27.6640625" style="20" customWidth="1"/>
    <col min="1285" max="1286" width="10.33203125" style="20" customWidth="1"/>
    <col min="1287" max="1287" width="14.6640625" style="20" customWidth="1"/>
    <col min="1288" max="1288" width="16.83203125" style="20" customWidth="1"/>
    <col min="1289" max="1289" width="18.83203125" style="20" customWidth="1"/>
    <col min="1290" max="1290" width="11.1640625" style="20" customWidth="1"/>
    <col min="1291" max="1291" width="15" style="20" customWidth="1"/>
    <col min="1292" max="1536" width="11" style="20"/>
    <col min="1537" max="1537" width="3.6640625" style="20" customWidth="1"/>
    <col min="1538" max="1538" width="7" style="20" customWidth="1"/>
    <col min="1539" max="1539" width="36.33203125" style="20" customWidth="1"/>
    <col min="1540" max="1540" width="27.6640625" style="20" customWidth="1"/>
    <col min="1541" max="1542" width="10.33203125" style="20" customWidth="1"/>
    <col min="1543" max="1543" width="14.6640625" style="20" customWidth="1"/>
    <col min="1544" max="1544" width="16.83203125" style="20" customWidth="1"/>
    <col min="1545" max="1545" width="18.83203125" style="20" customWidth="1"/>
    <col min="1546" max="1546" width="11.1640625" style="20" customWidth="1"/>
    <col min="1547" max="1547" width="15" style="20" customWidth="1"/>
    <col min="1548" max="1792" width="11" style="20"/>
    <col min="1793" max="1793" width="3.6640625" style="20" customWidth="1"/>
    <col min="1794" max="1794" width="7" style="20" customWidth="1"/>
    <col min="1795" max="1795" width="36.33203125" style="20" customWidth="1"/>
    <col min="1796" max="1796" width="27.6640625" style="20" customWidth="1"/>
    <col min="1797" max="1798" width="10.33203125" style="20" customWidth="1"/>
    <col min="1799" max="1799" width="14.6640625" style="20" customWidth="1"/>
    <col min="1800" max="1800" width="16.83203125" style="20" customWidth="1"/>
    <col min="1801" max="1801" width="18.83203125" style="20" customWidth="1"/>
    <col min="1802" max="1802" width="11.1640625" style="20" customWidth="1"/>
    <col min="1803" max="1803" width="15" style="20" customWidth="1"/>
    <col min="1804" max="2048" width="11" style="20"/>
    <col min="2049" max="2049" width="3.6640625" style="20" customWidth="1"/>
    <col min="2050" max="2050" width="7" style="20" customWidth="1"/>
    <col min="2051" max="2051" width="36.33203125" style="20" customWidth="1"/>
    <col min="2052" max="2052" width="27.6640625" style="20" customWidth="1"/>
    <col min="2053" max="2054" width="10.33203125" style="20" customWidth="1"/>
    <col min="2055" max="2055" width="14.6640625" style="20" customWidth="1"/>
    <col min="2056" max="2056" width="16.83203125" style="20" customWidth="1"/>
    <col min="2057" max="2057" width="18.83203125" style="20" customWidth="1"/>
    <col min="2058" max="2058" width="11.1640625" style="20" customWidth="1"/>
    <col min="2059" max="2059" width="15" style="20" customWidth="1"/>
    <col min="2060" max="2304" width="11" style="20"/>
    <col min="2305" max="2305" width="3.6640625" style="20" customWidth="1"/>
    <col min="2306" max="2306" width="7" style="20" customWidth="1"/>
    <col min="2307" max="2307" width="36.33203125" style="20" customWidth="1"/>
    <col min="2308" max="2308" width="27.6640625" style="20" customWidth="1"/>
    <col min="2309" max="2310" width="10.33203125" style="20" customWidth="1"/>
    <col min="2311" max="2311" width="14.6640625" style="20" customWidth="1"/>
    <col min="2312" max="2312" width="16.83203125" style="20" customWidth="1"/>
    <col min="2313" max="2313" width="18.83203125" style="20" customWidth="1"/>
    <col min="2314" max="2314" width="11.1640625" style="20" customWidth="1"/>
    <col min="2315" max="2315" width="15" style="20" customWidth="1"/>
    <col min="2316" max="2560" width="11" style="20"/>
    <col min="2561" max="2561" width="3.6640625" style="20" customWidth="1"/>
    <col min="2562" max="2562" width="7" style="20" customWidth="1"/>
    <col min="2563" max="2563" width="36.33203125" style="20" customWidth="1"/>
    <col min="2564" max="2564" width="27.6640625" style="20" customWidth="1"/>
    <col min="2565" max="2566" width="10.33203125" style="20" customWidth="1"/>
    <col min="2567" max="2567" width="14.6640625" style="20" customWidth="1"/>
    <col min="2568" max="2568" width="16.83203125" style="20" customWidth="1"/>
    <col min="2569" max="2569" width="18.83203125" style="20" customWidth="1"/>
    <col min="2570" max="2570" width="11.1640625" style="20" customWidth="1"/>
    <col min="2571" max="2571" width="15" style="20" customWidth="1"/>
    <col min="2572" max="2816" width="11" style="20"/>
    <col min="2817" max="2817" width="3.6640625" style="20" customWidth="1"/>
    <col min="2818" max="2818" width="7" style="20" customWidth="1"/>
    <col min="2819" max="2819" width="36.33203125" style="20" customWidth="1"/>
    <col min="2820" max="2820" width="27.6640625" style="20" customWidth="1"/>
    <col min="2821" max="2822" width="10.33203125" style="20" customWidth="1"/>
    <col min="2823" max="2823" width="14.6640625" style="20" customWidth="1"/>
    <col min="2824" max="2824" width="16.83203125" style="20" customWidth="1"/>
    <col min="2825" max="2825" width="18.83203125" style="20" customWidth="1"/>
    <col min="2826" max="2826" width="11.1640625" style="20" customWidth="1"/>
    <col min="2827" max="2827" width="15" style="20" customWidth="1"/>
    <col min="2828" max="3072" width="11" style="20"/>
    <col min="3073" max="3073" width="3.6640625" style="20" customWidth="1"/>
    <col min="3074" max="3074" width="7" style="20" customWidth="1"/>
    <col min="3075" max="3075" width="36.33203125" style="20" customWidth="1"/>
    <col min="3076" max="3076" width="27.6640625" style="20" customWidth="1"/>
    <col min="3077" max="3078" width="10.33203125" style="20" customWidth="1"/>
    <col min="3079" max="3079" width="14.6640625" style="20" customWidth="1"/>
    <col min="3080" max="3080" width="16.83203125" style="20" customWidth="1"/>
    <col min="3081" max="3081" width="18.83203125" style="20" customWidth="1"/>
    <col min="3082" max="3082" width="11.1640625" style="20" customWidth="1"/>
    <col min="3083" max="3083" width="15" style="20" customWidth="1"/>
    <col min="3084" max="3328" width="11" style="20"/>
    <col min="3329" max="3329" width="3.6640625" style="20" customWidth="1"/>
    <col min="3330" max="3330" width="7" style="20" customWidth="1"/>
    <col min="3331" max="3331" width="36.33203125" style="20" customWidth="1"/>
    <col min="3332" max="3332" width="27.6640625" style="20" customWidth="1"/>
    <col min="3333" max="3334" width="10.33203125" style="20" customWidth="1"/>
    <col min="3335" max="3335" width="14.6640625" style="20" customWidth="1"/>
    <col min="3336" max="3336" width="16.83203125" style="20" customWidth="1"/>
    <col min="3337" max="3337" width="18.83203125" style="20" customWidth="1"/>
    <col min="3338" max="3338" width="11.1640625" style="20" customWidth="1"/>
    <col min="3339" max="3339" width="15" style="20" customWidth="1"/>
    <col min="3340" max="3584" width="11" style="20"/>
    <col min="3585" max="3585" width="3.6640625" style="20" customWidth="1"/>
    <col min="3586" max="3586" width="7" style="20" customWidth="1"/>
    <col min="3587" max="3587" width="36.33203125" style="20" customWidth="1"/>
    <col min="3588" max="3588" width="27.6640625" style="20" customWidth="1"/>
    <col min="3589" max="3590" width="10.33203125" style="20" customWidth="1"/>
    <col min="3591" max="3591" width="14.6640625" style="20" customWidth="1"/>
    <col min="3592" max="3592" width="16.83203125" style="20" customWidth="1"/>
    <col min="3593" max="3593" width="18.83203125" style="20" customWidth="1"/>
    <col min="3594" max="3594" width="11.1640625" style="20" customWidth="1"/>
    <col min="3595" max="3595" width="15" style="20" customWidth="1"/>
    <col min="3596" max="3840" width="11" style="20"/>
    <col min="3841" max="3841" width="3.6640625" style="20" customWidth="1"/>
    <col min="3842" max="3842" width="7" style="20" customWidth="1"/>
    <col min="3843" max="3843" width="36.33203125" style="20" customWidth="1"/>
    <col min="3844" max="3844" width="27.6640625" style="20" customWidth="1"/>
    <col min="3845" max="3846" width="10.33203125" style="20" customWidth="1"/>
    <col min="3847" max="3847" width="14.6640625" style="20" customWidth="1"/>
    <col min="3848" max="3848" width="16.83203125" style="20" customWidth="1"/>
    <col min="3849" max="3849" width="18.83203125" style="20" customWidth="1"/>
    <col min="3850" max="3850" width="11.1640625" style="20" customWidth="1"/>
    <col min="3851" max="3851" width="15" style="20" customWidth="1"/>
    <col min="3852" max="4096" width="11" style="20"/>
    <col min="4097" max="4097" width="3.6640625" style="20" customWidth="1"/>
    <col min="4098" max="4098" width="7" style="20" customWidth="1"/>
    <col min="4099" max="4099" width="36.33203125" style="20" customWidth="1"/>
    <col min="4100" max="4100" width="27.6640625" style="20" customWidth="1"/>
    <col min="4101" max="4102" width="10.33203125" style="20" customWidth="1"/>
    <col min="4103" max="4103" width="14.6640625" style="20" customWidth="1"/>
    <col min="4104" max="4104" width="16.83203125" style="20" customWidth="1"/>
    <col min="4105" max="4105" width="18.83203125" style="20" customWidth="1"/>
    <col min="4106" max="4106" width="11.1640625" style="20" customWidth="1"/>
    <col min="4107" max="4107" width="15" style="20" customWidth="1"/>
    <col min="4108" max="4352" width="11" style="20"/>
    <col min="4353" max="4353" width="3.6640625" style="20" customWidth="1"/>
    <col min="4354" max="4354" width="7" style="20" customWidth="1"/>
    <col min="4355" max="4355" width="36.33203125" style="20" customWidth="1"/>
    <col min="4356" max="4356" width="27.6640625" style="20" customWidth="1"/>
    <col min="4357" max="4358" width="10.33203125" style="20" customWidth="1"/>
    <col min="4359" max="4359" width="14.6640625" style="20" customWidth="1"/>
    <col min="4360" max="4360" width="16.83203125" style="20" customWidth="1"/>
    <col min="4361" max="4361" width="18.83203125" style="20" customWidth="1"/>
    <col min="4362" max="4362" width="11.1640625" style="20" customWidth="1"/>
    <col min="4363" max="4363" width="15" style="20" customWidth="1"/>
    <col min="4364" max="4608" width="11" style="20"/>
    <col min="4609" max="4609" width="3.6640625" style="20" customWidth="1"/>
    <col min="4610" max="4610" width="7" style="20" customWidth="1"/>
    <col min="4611" max="4611" width="36.33203125" style="20" customWidth="1"/>
    <col min="4612" max="4612" width="27.6640625" style="20" customWidth="1"/>
    <col min="4613" max="4614" width="10.33203125" style="20" customWidth="1"/>
    <col min="4615" max="4615" width="14.6640625" style="20" customWidth="1"/>
    <col min="4616" max="4616" width="16.83203125" style="20" customWidth="1"/>
    <col min="4617" max="4617" width="18.83203125" style="20" customWidth="1"/>
    <col min="4618" max="4618" width="11.1640625" style="20" customWidth="1"/>
    <col min="4619" max="4619" width="15" style="20" customWidth="1"/>
    <col min="4620" max="4864" width="11" style="20"/>
    <col min="4865" max="4865" width="3.6640625" style="20" customWidth="1"/>
    <col min="4866" max="4866" width="7" style="20" customWidth="1"/>
    <col min="4867" max="4867" width="36.33203125" style="20" customWidth="1"/>
    <col min="4868" max="4868" width="27.6640625" style="20" customWidth="1"/>
    <col min="4869" max="4870" width="10.33203125" style="20" customWidth="1"/>
    <col min="4871" max="4871" width="14.6640625" style="20" customWidth="1"/>
    <col min="4872" max="4872" width="16.83203125" style="20" customWidth="1"/>
    <col min="4873" max="4873" width="18.83203125" style="20" customWidth="1"/>
    <col min="4874" max="4874" width="11.1640625" style="20" customWidth="1"/>
    <col min="4875" max="4875" width="15" style="20" customWidth="1"/>
    <col min="4876" max="5120" width="11" style="20"/>
    <col min="5121" max="5121" width="3.6640625" style="20" customWidth="1"/>
    <col min="5122" max="5122" width="7" style="20" customWidth="1"/>
    <col min="5123" max="5123" width="36.33203125" style="20" customWidth="1"/>
    <col min="5124" max="5124" width="27.6640625" style="20" customWidth="1"/>
    <col min="5125" max="5126" width="10.33203125" style="20" customWidth="1"/>
    <col min="5127" max="5127" width="14.6640625" style="20" customWidth="1"/>
    <col min="5128" max="5128" width="16.83203125" style="20" customWidth="1"/>
    <col min="5129" max="5129" width="18.83203125" style="20" customWidth="1"/>
    <col min="5130" max="5130" width="11.1640625" style="20" customWidth="1"/>
    <col min="5131" max="5131" width="15" style="20" customWidth="1"/>
    <col min="5132" max="5376" width="11" style="20"/>
    <col min="5377" max="5377" width="3.6640625" style="20" customWidth="1"/>
    <col min="5378" max="5378" width="7" style="20" customWidth="1"/>
    <col min="5379" max="5379" width="36.33203125" style="20" customWidth="1"/>
    <col min="5380" max="5380" width="27.6640625" style="20" customWidth="1"/>
    <col min="5381" max="5382" width="10.33203125" style="20" customWidth="1"/>
    <col min="5383" max="5383" width="14.6640625" style="20" customWidth="1"/>
    <col min="5384" max="5384" width="16.83203125" style="20" customWidth="1"/>
    <col min="5385" max="5385" width="18.83203125" style="20" customWidth="1"/>
    <col min="5386" max="5386" width="11.1640625" style="20" customWidth="1"/>
    <col min="5387" max="5387" width="15" style="20" customWidth="1"/>
    <col min="5388" max="5632" width="11" style="20"/>
    <col min="5633" max="5633" width="3.6640625" style="20" customWidth="1"/>
    <col min="5634" max="5634" width="7" style="20" customWidth="1"/>
    <col min="5635" max="5635" width="36.33203125" style="20" customWidth="1"/>
    <col min="5636" max="5636" width="27.6640625" style="20" customWidth="1"/>
    <col min="5637" max="5638" width="10.33203125" style="20" customWidth="1"/>
    <col min="5639" max="5639" width="14.6640625" style="20" customWidth="1"/>
    <col min="5640" max="5640" width="16.83203125" style="20" customWidth="1"/>
    <col min="5641" max="5641" width="18.83203125" style="20" customWidth="1"/>
    <col min="5642" max="5642" width="11.1640625" style="20" customWidth="1"/>
    <col min="5643" max="5643" width="15" style="20" customWidth="1"/>
    <col min="5644" max="5888" width="11" style="20"/>
    <col min="5889" max="5889" width="3.6640625" style="20" customWidth="1"/>
    <col min="5890" max="5890" width="7" style="20" customWidth="1"/>
    <col min="5891" max="5891" width="36.33203125" style="20" customWidth="1"/>
    <col min="5892" max="5892" width="27.6640625" style="20" customWidth="1"/>
    <col min="5893" max="5894" width="10.33203125" style="20" customWidth="1"/>
    <col min="5895" max="5895" width="14.6640625" style="20" customWidth="1"/>
    <col min="5896" max="5896" width="16.83203125" style="20" customWidth="1"/>
    <col min="5897" max="5897" width="18.83203125" style="20" customWidth="1"/>
    <col min="5898" max="5898" width="11.1640625" style="20" customWidth="1"/>
    <col min="5899" max="5899" width="15" style="20" customWidth="1"/>
    <col min="5900" max="6144" width="11" style="20"/>
    <col min="6145" max="6145" width="3.6640625" style="20" customWidth="1"/>
    <col min="6146" max="6146" width="7" style="20" customWidth="1"/>
    <col min="6147" max="6147" width="36.33203125" style="20" customWidth="1"/>
    <col min="6148" max="6148" width="27.6640625" style="20" customWidth="1"/>
    <col min="6149" max="6150" width="10.33203125" style="20" customWidth="1"/>
    <col min="6151" max="6151" width="14.6640625" style="20" customWidth="1"/>
    <col min="6152" max="6152" width="16.83203125" style="20" customWidth="1"/>
    <col min="6153" max="6153" width="18.83203125" style="20" customWidth="1"/>
    <col min="6154" max="6154" width="11.1640625" style="20" customWidth="1"/>
    <col min="6155" max="6155" width="15" style="20" customWidth="1"/>
    <col min="6156" max="6400" width="11" style="20"/>
    <col min="6401" max="6401" width="3.6640625" style="20" customWidth="1"/>
    <col min="6402" max="6402" width="7" style="20" customWidth="1"/>
    <col min="6403" max="6403" width="36.33203125" style="20" customWidth="1"/>
    <col min="6404" max="6404" width="27.6640625" style="20" customWidth="1"/>
    <col min="6405" max="6406" width="10.33203125" style="20" customWidth="1"/>
    <col min="6407" max="6407" width="14.6640625" style="20" customWidth="1"/>
    <col min="6408" max="6408" width="16.83203125" style="20" customWidth="1"/>
    <col min="6409" max="6409" width="18.83203125" style="20" customWidth="1"/>
    <col min="6410" max="6410" width="11.1640625" style="20" customWidth="1"/>
    <col min="6411" max="6411" width="15" style="20" customWidth="1"/>
    <col min="6412" max="6656" width="11" style="20"/>
    <col min="6657" max="6657" width="3.6640625" style="20" customWidth="1"/>
    <col min="6658" max="6658" width="7" style="20" customWidth="1"/>
    <col min="6659" max="6659" width="36.33203125" style="20" customWidth="1"/>
    <col min="6660" max="6660" width="27.6640625" style="20" customWidth="1"/>
    <col min="6661" max="6662" width="10.33203125" style="20" customWidth="1"/>
    <col min="6663" max="6663" width="14.6640625" style="20" customWidth="1"/>
    <col min="6664" max="6664" width="16.83203125" style="20" customWidth="1"/>
    <col min="6665" max="6665" width="18.83203125" style="20" customWidth="1"/>
    <col min="6666" max="6666" width="11.1640625" style="20" customWidth="1"/>
    <col min="6667" max="6667" width="15" style="20" customWidth="1"/>
    <col min="6668" max="6912" width="11" style="20"/>
    <col min="6913" max="6913" width="3.6640625" style="20" customWidth="1"/>
    <col min="6914" max="6914" width="7" style="20" customWidth="1"/>
    <col min="6915" max="6915" width="36.33203125" style="20" customWidth="1"/>
    <col min="6916" max="6916" width="27.6640625" style="20" customWidth="1"/>
    <col min="6917" max="6918" width="10.33203125" style="20" customWidth="1"/>
    <col min="6919" max="6919" width="14.6640625" style="20" customWidth="1"/>
    <col min="6920" max="6920" width="16.83203125" style="20" customWidth="1"/>
    <col min="6921" max="6921" width="18.83203125" style="20" customWidth="1"/>
    <col min="6922" max="6922" width="11.1640625" style="20" customWidth="1"/>
    <col min="6923" max="6923" width="15" style="20" customWidth="1"/>
    <col min="6924" max="7168" width="11" style="20"/>
    <col min="7169" max="7169" width="3.6640625" style="20" customWidth="1"/>
    <col min="7170" max="7170" width="7" style="20" customWidth="1"/>
    <col min="7171" max="7171" width="36.33203125" style="20" customWidth="1"/>
    <col min="7172" max="7172" width="27.6640625" style="20" customWidth="1"/>
    <col min="7173" max="7174" width="10.33203125" style="20" customWidth="1"/>
    <col min="7175" max="7175" width="14.6640625" style="20" customWidth="1"/>
    <col min="7176" max="7176" width="16.83203125" style="20" customWidth="1"/>
    <col min="7177" max="7177" width="18.83203125" style="20" customWidth="1"/>
    <col min="7178" max="7178" width="11.1640625" style="20" customWidth="1"/>
    <col min="7179" max="7179" width="15" style="20" customWidth="1"/>
    <col min="7180" max="7424" width="11" style="20"/>
    <col min="7425" max="7425" width="3.6640625" style="20" customWidth="1"/>
    <col min="7426" max="7426" width="7" style="20" customWidth="1"/>
    <col min="7427" max="7427" width="36.33203125" style="20" customWidth="1"/>
    <col min="7428" max="7428" width="27.6640625" style="20" customWidth="1"/>
    <col min="7429" max="7430" width="10.33203125" style="20" customWidth="1"/>
    <col min="7431" max="7431" width="14.6640625" style="20" customWidth="1"/>
    <col min="7432" max="7432" width="16.83203125" style="20" customWidth="1"/>
    <col min="7433" max="7433" width="18.83203125" style="20" customWidth="1"/>
    <col min="7434" max="7434" width="11.1640625" style="20" customWidth="1"/>
    <col min="7435" max="7435" width="15" style="20" customWidth="1"/>
    <col min="7436" max="7680" width="11" style="20"/>
    <col min="7681" max="7681" width="3.6640625" style="20" customWidth="1"/>
    <col min="7682" max="7682" width="7" style="20" customWidth="1"/>
    <col min="7683" max="7683" width="36.33203125" style="20" customWidth="1"/>
    <col min="7684" max="7684" width="27.6640625" style="20" customWidth="1"/>
    <col min="7685" max="7686" width="10.33203125" style="20" customWidth="1"/>
    <col min="7687" max="7687" width="14.6640625" style="20" customWidth="1"/>
    <col min="7688" max="7688" width="16.83203125" style="20" customWidth="1"/>
    <col min="7689" max="7689" width="18.83203125" style="20" customWidth="1"/>
    <col min="7690" max="7690" width="11.1640625" style="20" customWidth="1"/>
    <col min="7691" max="7691" width="15" style="20" customWidth="1"/>
    <col min="7692" max="7936" width="11" style="20"/>
    <col min="7937" max="7937" width="3.6640625" style="20" customWidth="1"/>
    <col min="7938" max="7938" width="7" style="20" customWidth="1"/>
    <col min="7939" max="7939" width="36.33203125" style="20" customWidth="1"/>
    <col min="7940" max="7940" width="27.6640625" style="20" customWidth="1"/>
    <col min="7941" max="7942" width="10.33203125" style="20" customWidth="1"/>
    <col min="7943" max="7943" width="14.6640625" style="20" customWidth="1"/>
    <col min="7944" max="7944" width="16.83203125" style="20" customWidth="1"/>
    <col min="7945" max="7945" width="18.83203125" style="20" customWidth="1"/>
    <col min="7946" max="7946" width="11.1640625" style="20" customWidth="1"/>
    <col min="7947" max="7947" width="15" style="20" customWidth="1"/>
    <col min="7948" max="8192" width="11" style="20"/>
    <col min="8193" max="8193" width="3.6640625" style="20" customWidth="1"/>
    <col min="8194" max="8194" width="7" style="20" customWidth="1"/>
    <col min="8195" max="8195" width="36.33203125" style="20" customWidth="1"/>
    <col min="8196" max="8196" width="27.6640625" style="20" customWidth="1"/>
    <col min="8197" max="8198" width="10.33203125" style="20" customWidth="1"/>
    <col min="8199" max="8199" width="14.6640625" style="20" customWidth="1"/>
    <col min="8200" max="8200" width="16.83203125" style="20" customWidth="1"/>
    <col min="8201" max="8201" width="18.83203125" style="20" customWidth="1"/>
    <col min="8202" max="8202" width="11.1640625" style="20" customWidth="1"/>
    <col min="8203" max="8203" width="15" style="20" customWidth="1"/>
    <col min="8204" max="8448" width="11" style="20"/>
    <col min="8449" max="8449" width="3.6640625" style="20" customWidth="1"/>
    <col min="8450" max="8450" width="7" style="20" customWidth="1"/>
    <col min="8451" max="8451" width="36.33203125" style="20" customWidth="1"/>
    <col min="8452" max="8452" width="27.6640625" style="20" customWidth="1"/>
    <col min="8453" max="8454" width="10.33203125" style="20" customWidth="1"/>
    <col min="8455" max="8455" width="14.6640625" style="20" customWidth="1"/>
    <col min="8456" max="8456" width="16.83203125" style="20" customWidth="1"/>
    <col min="8457" max="8457" width="18.83203125" style="20" customWidth="1"/>
    <col min="8458" max="8458" width="11.1640625" style="20" customWidth="1"/>
    <col min="8459" max="8459" width="15" style="20" customWidth="1"/>
    <col min="8460" max="8704" width="11" style="20"/>
    <col min="8705" max="8705" width="3.6640625" style="20" customWidth="1"/>
    <col min="8706" max="8706" width="7" style="20" customWidth="1"/>
    <col min="8707" max="8707" width="36.33203125" style="20" customWidth="1"/>
    <col min="8708" max="8708" width="27.6640625" style="20" customWidth="1"/>
    <col min="8709" max="8710" width="10.33203125" style="20" customWidth="1"/>
    <col min="8711" max="8711" width="14.6640625" style="20" customWidth="1"/>
    <col min="8712" max="8712" width="16.83203125" style="20" customWidth="1"/>
    <col min="8713" max="8713" width="18.83203125" style="20" customWidth="1"/>
    <col min="8714" max="8714" width="11.1640625" style="20" customWidth="1"/>
    <col min="8715" max="8715" width="15" style="20" customWidth="1"/>
    <col min="8716" max="8960" width="11" style="20"/>
    <col min="8961" max="8961" width="3.6640625" style="20" customWidth="1"/>
    <col min="8962" max="8962" width="7" style="20" customWidth="1"/>
    <col min="8963" max="8963" width="36.33203125" style="20" customWidth="1"/>
    <col min="8964" max="8964" width="27.6640625" style="20" customWidth="1"/>
    <col min="8965" max="8966" width="10.33203125" style="20" customWidth="1"/>
    <col min="8967" max="8967" width="14.6640625" style="20" customWidth="1"/>
    <col min="8968" max="8968" width="16.83203125" style="20" customWidth="1"/>
    <col min="8969" max="8969" width="18.83203125" style="20" customWidth="1"/>
    <col min="8970" max="8970" width="11.1640625" style="20" customWidth="1"/>
    <col min="8971" max="8971" width="15" style="20" customWidth="1"/>
    <col min="8972" max="9216" width="11" style="20"/>
    <col min="9217" max="9217" width="3.6640625" style="20" customWidth="1"/>
    <col min="9218" max="9218" width="7" style="20" customWidth="1"/>
    <col min="9219" max="9219" width="36.33203125" style="20" customWidth="1"/>
    <col min="9220" max="9220" width="27.6640625" style="20" customWidth="1"/>
    <col min="9221" max="9222" width="10.33203125" style="20" customWidth="1"/>
    <col min="9223" max="9223" width="14.6640625" style="20" customWidth="1"/>
    <col min="9224" max="9224" width="16.83203125" style="20" customWidth="1"/>
    <col min="9225" max="9225" width="18.83203125" style="20" customWidth="1"/>
    <col min="9226" max="9226" width="11.1640625" style="20" customWidth="1"/>
    <col min="9227" max="9227" width="15" style="20" customWidth="1"/>
    <col min="9228" max="9472" width="11" style="20"/>
    <col min="9473" max="9473" width="3.6640625" style="20" customWidth="1"/>
    <col min="9474" max="9474" width="7" style="20" customWidth="1"/>
    <col min="9475" max="9475" width="36.33203125" style="20" customWidth="1"/>
    <col min="9476" max="9476" width="27.6640625" style="20" customWidth="1"/>
    <col min="9477" max="9478" width="10.33203125" style="20" customWidth="1"/>
    <col min="9479" max="9479" width="14.6640625" style="20" customWidth="1"/>
    <col min="9480" max="9480" width="16.83203125" style="20" customWidth="1"/>
    <col min="9481" max="9481" width="18.83203125" style="20" customWidth="1"/>
    <col min="9482" max="9482" width="11.1640625" style="20" customWidth="1"/>
    <col min="9483" max="9483" width="15" style="20" customWidth="1"/>
    <col min="9484" max="9728" width="11" style="20"/>
    <col min="9729" max="9729" width="3.6640625" style="20" customWidth="1"/>
    <col min="9730" max="9730" width="7" style="20" customWidth="1"/>
    <col min="9731" max="9731" width="36.33203125" style="20" customWidth="1"/>
    <col min="9732" max="9732" width="27.6640625" style="20" customWidth="1"/>
    <col min="9733" max="9734" width="10.33203125" style="20" customWidth="1"/>
    <col min="9735" max="9735" width="14.6640625" style="20" customWidth="1"/>
    <col min="9736" max="9736" width="16.83203125" style="20" customWidth="1"/>
    <col min="9737" max="9737" width="18.83203125" style="20" customWidth="1"/>
    <col min="9738" max="9738" width="11.1640625" style="20" customWidth="1"/>
    <col min="9739" max="9739" width="15" style="20" customWidth="1"/>
    <col min="9740" max="9984" width="11" style="20"/>
    <col min="9985" max="9985" width="3.6640625" style="20" customWidth="1"/>
    <col min="9986" max="9986" width="7" style="20" customWidth="1"/>
    <col min="9987" max="9987" width="36.33203125" style="20" customWidth="1"/>
    <col min="9988" max="9988" width="27.6640625" style="20" customWidth="1"/>
    <col min="9989" max="9990" width="10.33203125" style="20" customWidth="1"/>
    <col min="9991" max="9991" width="14.6640625" style="20" customWidth="1"/>
    <col min="9992" max="9992" width="16.83203125" style="20" customWidth="1"/>
    <col min="9993" max="9993" width="18.83203125" style="20" customWidth="1"/>
    <col min="9994" max="9994" width="11.1640625" style="20" customWidth="1"/>
    <col min="9995" max="9995" width="15" style="20" customWidth="1"/>
    <col min="9996" max="10240" width="11" style="20"/>
    <col min="10241" max="10241" width="3.6640625" style="20" customWidth="1"/>
    <col min="10242" max="10242" width="7" style="20" customWidth="1"/>
    <col min="10243" max="10243" width="36.33203125" style="20" customWidth="1"/>
    <col min="10244" max="10244" width="27.6640625" style="20" customWidth="1"/>
    <col min="10245" max="10246" width="10.33203125" style="20" customWidth="1"/>
    <col min="10247" max="10247" width="14.6640625" style="20" customWidth="1"/>
    <col min="10248" max="10248" width="16.83203125" style="20" customWidth="1"/>
    <col min="10249" max="10249" width="18.83203125" style="20" customWidth="1"/>
    <col min="10250" max="10250" width="11.1640625" style="20" customWidth="1"/>
    <col min="10251" max="10251" width="15" style="20" customWidth="1"/>
    <col min="10252" max="10496" width="11" style="20"/>
    <col min="10497" max="10497" width="3.6640625" style="20" customWidth="1"/>
    <col min="10498" max="10498" width="7" style="20" customWidth="1"/>
    <col min="10499" max="10499" width="36.33203125" style="20" customWidth="1"/>
    <col min="10500" max="10500" width="27.6640625" style="20" customWidth="1"/>
    <col min="10501" max="10502" width="10.33203125" style="20" customWidth="1"/>
    <col min="10503" max="10503" width="14.6640625" style="20" customWidth="1"/>
    <col min="10504" max="10504" width="16.83203125" style="20" customWidth="1"/>
    <col min="10505" max="10505" width="18.83203125" style="20" customWidth="1"/>
    <col min="10506" max="10506" width="11.1640625" style="20" customWidth="1"/>
    <col min="10507" max="10507" width="15" style="20" customWidth="1"/>
    <col min="10508" max="10752" width="11" style="20"/>
    <col min="10753" max="10753" width="3.6640625" style="20" customWidth="1"/>
    <col min="10754" max="10754" width="7" style="20" customWidth="1"/>
    <col min="10755" max="10755" width="36.33203125" style="20" customWidth="1"/>
    <col min="10756" max="10756" width="27.6640625" style="20" customWidth="1"/>
    <col min="10757" max="10758" width="10.33203125" style="20" customWidth="1"/>
    <col min="10759" max="10759" width="14.6640625" style="20" customWidth="1"/>
    <col min="10760" max="10760" width="16.83203125" style="20" customWidth="1"/>
    <col min="10761" max="10761" width="18.83203125" style="20" customWidth="1"/>
    <col min="10762" max="10762" width="11.1640625" style="20" customWidth="1"/>
    <col min="10763" max="10763" width="15" style="20" customWidth="1"/>
    <col min="10764" max="11008" width="11" style="20"/>
    <col min="11009" max="11009" width="3.6640625" style="20" customWidth="1"/>
    <col min="11010" max="11010" width="7" style="20" customWidth="1"/>
    <col min="11011" max="11011" width="36.33203125" style="20" customWidth="1"/>
    <col min="11012" max="11012" width="27.6640625" style="20" customWidth="1"/>
    <col min="11013" max="11014" width="10.33203125" style="20" customWidth="1"/>
    <col min="11015" max="11015" width="14.6640625" style="20" customWidth="1"/>
    <col min="11016" max="11016" width="16.83203125" style="20" customWidth="1"/>
    <col min="11017" max="11017" width="18.83203125" style="20" customWidth="1"/>
    <col min="11018" max="11018" width="11.1640625" style="20" customWidth="1"/>
    <col min="11019" max="11019" width="15" style="20" customWidth="1"/>
    <col min="11020" max="11264" width="11" style="20"/>
    <col min="11265" max="11265" width="3.6640625" style="20" customWidth="1"/>
    <col min="11266" max="11266" width="7" style="20" customWidth="1"/>
    <col min="11267" max="11267" width="36.33203125" style="20" customWidth="1"/>
    <col min="11268" max="11268" width="27.6640625" style="20" customWidth="1"/>
    <col min="11269" max="11270" width="10.33203125" style="20" customWidth="1"/>
    <col min="11271" max="11271" width="14.6640625" style="20" customWidth="1"/>
    <col min="11272" max="11272" width="16.83203125" style="20" customWidth="1"/>
    <col min="11273" max="11273" width="18.83203125" style="20" customWidth="1"/>
    <col min="11274" max="11274" width="11.1640625" style="20" customWidth="1"/>
    <col min="11275" max="11275" width="15" style="20" customWidth="1"/>
    <col min="11276" max="11520" width="11" style="20"/>
    <col min="11521" max="11521" width="3.6640625" style="20" customWidth="1"/>
    <col min="11522" max="11522" width="7" style="20" customWidth="1"/>
    <col min="11523" max="11523" width="36.33203125" style="20" customWidth="1"/>
    <col min="11524" max="11524" width="27.6640625" style="20" customWidth="1"/>
    <col min="11525" max="11526" width="10.33203125" style="20" customWidth="1"/>
    <col min="11527" max="11527" width="14.6640625" style="20" customWidth="1"/>
    <col min="11528" max="11528" width="16.83203125" style="20" customWidth="1"/>
    <col min="11529" max="11529" width="18.83203125" style="20" customWidth="1"/>
    <col min="11530" max="11530" width="11.1640625" style="20" customWidth="1"/>
    <col min="11531" max="11531" width="15" style="20" customWidth="1"/>
    <col min="11532" max="11776" width="11" style="20"/>
    <col min="11777" max="11777" width="3.6640625" style="20" customWidth="1"/>
    <col min="11778" max="11778" width="7" style="20" customWidth="1"/>
    <col min="11779" max="11779" width="36.33203125" style="20" customWidth="1"/>
    <col min="11780" max="11780" width="27.6640625" style="20" customWidth="1"/>
    <col min="11781" max="11782" width="10.33203125" style="20" customWidth="1"/>
    <col min="11783" max="11783" width="14.6640625" style="20" customWidth="1"/>
    <col min="11784" max="11784" width="16.83203125" style="20" customWidth="1"/>
    <col min="11785" max="11785" width="18.83203125" style="20" customWidth="1"/>
    <col min="11786" max="11786" width="11.1640625" style="20" customWidth="1"/>
    <col min="11787" max="11787" width="15" style="20" customWidth="1"/>
    <col min="11788" max="12032" width="11" style="20"/>
    <col min="12033" max="12033" width="3.6640625" style="20" customWidth="1"/>
    <col min="12034" max="12034" width="7" style="20" customWidth="1"/>
    <col min="12035" max="12035" width="36.33203125" style="20" customWidth="1"/>
    <col min="12036" max="12036" width="27.6640625" style="20" customWidth="1"/>
    <col min="12037" max="12038" width="10.33203125" style="20" customWidth="1"/>
    <col min="12039" max="12039" width="14.6640625" style="20" customWidth="1"/>
    <col min="12040" max="12040" width="16.83203125" style="20" customWidth="1"/>
    <col min="12041" max="12041" width="18.83203125" style="20" customWidth="1"/>
    <col min="12042" max="12042" width="11.1640625" style="20" customWidth="1"/>
    <col min="12043" max="12043" width="15" style="20" customWidth="1"/>
    <col min="12044" max="12288" width="11" style="20"/>
    <col min="12289" max="12289" width="3.6640625" style="20" customWidth="1"/>
    <col min="12290" max="12290" width="7" style="20" customWidth="1"/>
    <col min="12291" max="12291" width="36.33203125" style="20" customWidth="1"/>
    <col min="12292" max="12292" width="27.6640625" style="20" customWidth="1"/>
    <col min="12293" max="12294" width="10.33203125" style="20" customWidth="1"/>
    <col min="12295" max="12295" width="14.6640625" style="20" customWidth="1"/>
    <col min="12296" max="12296" width="16.83203125" style="20" customWidth="1"/>
    <col min="12297" max="12297" width="18.83203125" style="20" customWidth="1"/>
    <col min="12298" max="12298" width="11.1640625" style="20" customWidth="1"/>
    <col min="12299" max="12299" width="15" style="20" customWidth="1"/>
    <col min="12300" max="12544" width="11" style="20"/>
    <col min="12545" max="12545" width="3.6640625" style="20" customWidth="1"/>
    <col min="12546" max="12546" width="7" style="20" customWidth="1"/>
    <col min="12547" max="12547" width="36.33203125" style="20" customWidth="1"/>
    <col min="12548" max="12548" width="27.6640625" style="20" customWidth="1"/>
    <col min="12549" max="12550" width="10.33203125" style="20" customWidth="1"/>
    <col min="12551" max="12551" width="14.6640625" style="20" customWidth="1"/>
    <col min="12552" max="12552" width="16.83203125" style="20" customWidth="1"/>
    <col min="12553" max="12553" width="18.83203125" style="20" customWidth="1"/>
    <col min="12554" max="12554" width="11.1640625" style="20" customWidth="1"/>
    <col min="12555" max="12555" width="15" style="20" customWidth="1"/>
    <col min="12556" max="12800" width="11" style="20"/>
    <col min="12801" max="12801" width="3.6640625" style="20" customWidth="1"/>
    <col min="12802" max="12802" width="7" style="20" customWidth="1"/>
    <col min="12803" max="12803" width="36.33203125" style="20" customWidth="1"/>
    <col min="12804" max="12804" width="27.6640625" style="20" customWidth="1"/>
    <col min="12805" max="12806" width="10.33203125" style="20" customWidth="1"/>
    <col min="12807" max="12807" width="14.6640625" style="20" customWidth="1"/>
    <col min="12808" max="12808" width="16.83203125" style="20" customWidth="1"/>
    <col min="12809" max="12809" width="18.83203125" style="20" customWidth="1"/>
    <col min="12810" max="12810" width="11.1640625" style="20" customWidth="1"/>
    <col min="12811" max="12811" width="15" style="20" customWidth="1"/>
    <col min="12812" max="13056" width="11" style="20"/>
    <col min="13057" max="13057" width="3.6640625" style="20" customWidth="1"/>
    <col min="13058" max="13058" width="7" style="20" customWidth="1"/>
    <col min="13059" max="13059" width="36.33203125" style="20" customWidth="1"/>
    <col min="13060" max="13060" width="27.6640625" style="20" customWidth="1"/>
    <col min="13061" max="13062" width="10.33203125" style="20" customWidth="1"/>
    <col min="13063" max="13063" width="14.6640625" style="20" customWidth="1"/>
    <col min="13064" max="13064" width="16.83203125" style="20" customWidth="1"/>
    <col min="13065" max="13065" width="18.83203125" style="20" customWidth="1"/>
    <col min="13066" max="13066" width="11.1640625" style="20" customWidth="1"/>
    <col min="13067" max="13067" width="15" style="20" customWidth="1"/>
    <col min="13068" max="13312" width="11" style="20"/>
    <col min="13313" max="13313" width="3.6640625" style="20" customWidth="1"/>
    <col min="13314" max="13314" width="7" style="20" customWidth="1"/>
    <col min="13315" max="13315" width="36.33203125" style="20" customWidth="1"/>
    <col min="13316" max="13316" width="27.6640625" style="20" customWidth="1"/>
    <col min="13317" max="13318" width="10.33203125" style="20" customWidth="1"/>
    <col min="13319" max="13319" width="14.6640625" style="20" customWidth="1"/>
    <col min="13320" max="13320" width="16.83203125" style="20" customWidth="1"/>
    <col min="13321" max="13321" width="18.83203125" style="20" customWidth="1"/>
    <col min="13322" max="13322" width="11.1640625" style="20" customWidth="1"/>
    <col min="13323" max="13323" width="15" style="20" customWidth="1"/>
    <col min="13324" max="13568" width="11" style="20"/>
    <col min="13569" max="13569" width="3.6640625" style="20" customWidth="1"/>
    <col min="13570" max="13570" width="7" style="20" customWidth="1"/>
    <col min="13571" max="13571" width="36.33203125" style="20" customWidth="1"/>
    <col min="13572" max="13572" width="27.6640625" style="20" customWidth="1"/>
    <col min="13573" max="13574" width="10.33203125" style="20" customWidth="1"/>
    <col min="13575" max="13575" width="14.6640625" style="20" customWidth="1"/>
    <col min="13576" max="13576" width="16.83203125" style="20" customWidth="1"/>
    <col min="13577" max="13577" width="18.83203125" style="20" customWidth="1"/>
    <col min="13578" max="13578" width="11.1640625" style="20" customWidth="1"/>
    <col min="13579" max="13579" width="15" style="20" customWidth="1"/>
    <col min="13580" max="13824" width="11" style="20"/>
    <col min="13825" max="13825" width="3.6640625" style="20" customWidth="1"/>
    <col min="13826" max="13826" width="7" style="20" customWidth="1"/>
    <col min="13827" max="13827" width="36.33203125" style="20" customWidth="1"/>
    <col min="13828" max="13828" width="27.6640625" style="20" customWidth="1"/>
    <col min="13829" max="13830" width="10.33203125" style="20" customWidth="1"/>
    <col min="13831" max="13831" width="14.6640625" style="20" customWidth="1"/>
    <col min="13832" max="13832" width="16.83203125" style="20" customWidth="1"/>
    <col min="13833" max="13833" width="18.83203125" style="20" customWidth="1"/>
    <col min="13834" max="13834" width="11.1640625" style="20" customWidth="1"/>
    <col min="13835" max="13835" width="15" style="20" customWidth="1"/>
    <col min="13836" max="14080" width="11" style="20"/>
    <col min="14081" max="14081" width="3.6640625" style="20" customWidth="1"/>
    <col min="14082" max="14082" width="7" style="20" customWidth="1"/>
    <col min="14083" max="14083" width="36.33203125" style="20" customWidth="1"/>
    <col min="14084" max="14084" width="27.6640625" style="20" customWidth="1"/>
    <col min="14085" max="14086" width="10.33203125" style="20" customWidth="1"/>
    <col min="14087" max="14087" width="14.6640625" style="20" customWidth="1"/>
    <col min="14088" max="14088" width="16.83203125" style="20" customWidth="1"/>
    <col min="14089" max="14089" width="18.83203125" style="20" customWidth="1"/>
    <col min="14090" max="14090" width="11.1640625" style="20" customWidth="1"/>
    <col min="14091" max="14091" width="15" style="20" customWidth="1"/>
    <col min="14092" max="14336" width="11" style="20"/>
    <col min="14337" max="14337" width="3.6640625" style="20" customWidth="1"/>
    <col min="14338" max="14338" width="7" style="20" customWidth="1"/>
    <col min="14339" max="14339" width="36.33203125" style="20" customWidth="1"/>
    <col min="14340" max="14340" width="27.6640625" style="20" customWidth="1"/>
    <col min="14341" max="14342" width="10.33203125" style="20" customWidth="1"/>
    <col min="14343" max="14343" width="14.6640625" style="20" customWidth="1"/>
    <col min="14344" max="14344" width="16.83203125" style="20" customWidth="1"/>
    <col min="14345" max="14345" width="18.83203125" style="20" customWidth="1"/>
    <col min="14346" max="14346" width="11.1640625" style="20" customWidth="1"/>
    <col min="14347" max="14347" width="15" style="20" customWidth="1"/>
    <col min="14348" max="14592" width="11" style="20"/>
    <col min="14593" max="14593" width="3.6640625" style="20" customWidth="1"/>
    <col min="14594" max="14594" width="7" style="20" customWidth="1"/>
    <col min="14595" max="14595" width="36.33203125" style="20" customWidth="1"/>
    <col min="14596" max="14596" width="27.6640625" style="20" customWidth="1"/>
    <col min="14597" max="14598" width="10.33203125" style="20" customWidth="1"/>
    <col min="14599" max="14599" width="14.6640625" style="20" customWidth="1"/>
    <col min="14600" max="14600" width="16.83203125" style="20" customWidth="1"/>
    <col min="14601" max="14601" width="18.83203125" style="20" customWidth="1"/>
    <col min="14602" max="14602" width="11.1640625" style="20" customWidth="1"/>
    <col min="14603" max="14603" width="15" style="20" customWidth="1"/>
    <col min="14604" max="14848" width="11" style="20"/>
    <col min="14849" max="14849" width="3.6640625" style="20" customWidth="1"/>
    <col min="14850" max="14850" width="7" style="20" customWidth="1"/>
    <col min="14851" max="14851" width="36.33203125" style="20" customWidth="1"/>
    <col min="14852" max="14852" width="27.6640625" style="20" customWidth="1"/>
    <col min="14853" max="14854" width="10.33203125" style="20" customWidth="1"/>
    <col min="14855" max="14855" width="14.6640625" style="20" customWidth="1"/>
    <col min="14856" max="14856" width="16.83203125" style="20" customWidth="1"/>
    <col min="14857" max="14857" width="18.83203125" style="20" customWidth="1"/>
    <col min="14858" max="14858" width="11.1640625" style="20" customWidth="1"/>
    <col min="14859" max="14859" width="15" style="20" customWidth="1"/>
    <col min="14860" max="15104" width="11" style="20"/>
    <col min="15105" max="15105" width="3.6640625" style="20" customWidth="1"/>
    <col min="15106" max="15106" width="7" style="20" customWidth="1"/>
    <col min="15107" max="15107" width="36.33203125" style="20" customWidth="1"/>
    <col min="15108" max="15108" width="27.6640625" style="20" customWidth="1"/>
    <col min="15109" max="15110" width="10.33203125" style="20" customWidth="1"/>
    <col min="15111" max="15111" width="14.6640625" style="20" customWidth="1"/>
    <col min="15112" max="15112" width="16.83203125" style="20" customWidth="1"/>
    <col min="15113" max="15113" width="18.83203125" style="20" customWidth="1"/>
    <col min="15114" max="15114" width="11.1640625" style="20" customWidth="1"/>
    <col min="15115" max="15115" width="15" style="20" customWidth="1"/>
    <col min="15116" max="15360" width="11" style="20"/>
    <col min="15361" max="15361" width="3.6640625" style="20" customWidth="1"/>
    <col min="15362" max="15362" width="7" style="20" customWidth="1"/>
    <col min="15363" max="15363" width="36.33203125" style="20" customWidth="1"/>
    <col min="15364" max="15364" width="27.6640625" style="20" customWidth="1"/>
    <col min="15365" max="15366" width="10.33203125" style="20" customWidth="1"/>
    <col min="15367" max="15367" width="14.6640625" style="20" customWidth="1"/>
    <col min="15368" max="15368" width="16.83203125" style="20" customWidth="1"/>
    <col min="15369" max="15369" width="18.83203125" style="20" customWidth="1"/>
    <col min="15370" max="15370" width="11.1640625" style="20" customWidth="1"/>
    <col min="15371" max="15371" width="15" style="20" customWidth="1"/>
    <col min="15372" max="15616" width="11" style="20"/>
    <col min="15617" max="15617" width="3.6640625" style="20" customWidth="1"/>
    <col min="15618" max="15618" width="7" style="20" customWidth="1"/>
    <col min="15619" max="15619" width="36.33203125" style="20" customWidth="1"/>
    <col min="15620" max="15620" width="27.6640625" style="20" customWidth="1"/>
    <col min="15621" max="15622" width="10.33203125" style="20" customWidth="1"/>
    <col min="15623" max="15623" width="14.6640625" style="20" customWidth="1"/>
    <col min="15624" max="15624" width="16.83203125" style="20" customWidth="1"/>
    <col min="15625" max="15625" width="18.83203125" style="20" customWidth="1"/>
    <col min="15626" max="15626" width="11.1640625" style="20" customWidth="1"/>
    <col min="15627" max="15627" width="15" style="20" customWidth="1"/>
    <col min="15628" max="15872" width="11" style="20"/>
    <col min="15873" max="15873" width="3.6640625" style="20" customWidth="1"/>
    <col min="15874" max="15874" width="7" style="20" customWidth="1"/>
    <col min="15875" max="15875" width="36.33203125" style="20" customWidth="1"/>
    <col min="15876" max="15876" width="27.6640625" style="20" customWidth="1"/>
    <col min="15877" max="15878" width="10.33203125" style="20" customWidth="1"/>
    <col min="15879" max="15879" width="14.6640625" style="20" customWidth="1"/>
    <col min="15880" max="15880" width="16.83203125" style="20" customWidth="1"/>
    <col min="15881" max="15881" width="18.83203125" style="20" customWidth="1"/>
    <col min="15882" max="15882" width="11.1640625" style="20" customWidth="1"/>
    <col min="15883" max="15883" width="15" style="20" customWidth="1"/>
    <col min="15884" max="16128" width="11" style="20"/>
    <col min="16129" max="16129" width="3.6640625" style="20" customWidth="1"/>
    <col min="16130" max="16130" width="7" style="20" customWidth="1"/>
    <col min="16131" max="16131" width="36.33203125" style="20" customWidth="1"/>
    <col min="16132" max="16132" width="27.6640625" style="20" customWidth="1"/>
    <col min="16133" max="16134" width="10.33203125" style="20" customWidth="1"/>
    <col min="16135" max="16135" width="14.6640625" style="20" customWidth="1"/>
    <col min="16136" max="16136" width="16.83203125" style="20" customWidth="1"/>
    <col min="16137" max="16137" width="18.83203125" style="20" customWidth="1"/>
    <col min="16138" max="16138" width="11.1640625" style="20" customWidth="1"/>
    <col min="16139" max="16139" width="15" style="20" customWidth="1"/>
    <col min="16140" max="16384" width="11" style="20"/>
  </cols>
  <sheetData>
    <row r="1" spans="1:247" s="263" customFormat="1" ht="16">
      <c r="A1" s="13"/>
      <c r="B1" s="14"/>
      <c r="C1" s="14"/>
      <c r="E1" s="265"/>
      <c r="F1" s="265"/>
      <c r="G1" s="265"/>
      <c r="H1" s="17"/>
      <c r="I1" s="17"/>
      <c r="J1" s="265"/>
    </row>
    <row r="2" spans="1:247" ht="17">
      <c r="A2" s="18"/>
      <c r="B2" s="26" t="s">
        <v>0</v>
      </c>
      <c r="C2" s="263"/>
      <c r="D2" s="21"/>
      <c r="E2" s="27"/>
      <c r="F2" s="497" t="s">
        <v>1</v>
      </c>
      <c r="G2" s="497"/>
      <c r="H2" s="243" t="s">
        <v>186</v>
      </c>
      <c r="I2" s="23"/>
      <c r="J2" s="24"/>
    </row>
    <row r="3" spans="1:247" s="33" customFormat="1" ht="17">
      <c r="A3" s="13"/>
      <c r="B3" s="22"/>
      <c r="C3" s="29" t="s">
        <v>142</v>
      </c>
      <c r="D3" s="30"/>
      <c r="E3" s="22"/>
      <c r="F3" s="31" t="s">
        <v>2</v>
      </c>
      <c r="G3" s="22"/>
      <c r="H3" s="244" t="s">
        <v>143</v>
      </c>
      <c r="I3" s="23"/>
      <c r="J3" s="24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3"/>
      <c r="CC3" s="263"/>
      <c r="CD3" s="263"/>
      <c r="CE3" s="263"/>
      <c r="CF3" s="263"/>
      <c r="CG3" s="263"/>
      <c r="CH3" s="263"/>
      <c r="CI3" s="263"/>
      <c r="CJ3" s="263"/>
      <c r="CK3" s="263"/>
      <c r="CL3" s="263"/>
      <c r="CM3" s="263"/>
      <c r="CN3" s="263"/>
      <c r="CO3" s="263"/>
      <c r="CP3" s="263"/>
      <c r="CQ3" s="263"/>
      <c r="CR3" s="263"/>
      <c r="CS3" s="263"/>
      <c r="CT3" s="263"/>
      <c r="CU3" s="263"/>
      <c r="CV3" s="263"/>
      <c r="CW3" s="263"/>
      <c r="CX3" s="263"/>
      <c r="CY3" s="263"/>
      <c r="CZ3" s="263"/>
      <c r="DA3" s="263"/>
      <c r="DB3" s="263"/>
      <c r="DC3" s="263"/>
      <c r="DD3" s="263"/>
      <c r="DE3" s="263"/>
      <c r="DF3" s="263"/>
      <c r="DG3" s="263"/>
      <c r="DH3" s="263"/>
      <c r="DI3" s="263"/>
      <c r="DJ3" s="263"/>
      <c r="DK3" s="263"/>
      <c r="DL3" s="263"/>
      <c r="DM3" s="263"/>
      <c r="DN3" s="263"/>
      <c r="DO3" s="263"/>
      <c r="DP3" s="263"/>
      <c r="DQ3" s="263"/>
      <c r="DR3" s="263"/>
      <c r="DS3" s="263"/>
      <c r="DT3" s="263"/>
      <c r="DU3" s="263"/>
      <c r="DV3" s="263"/>
      <c r="DW3" s="263"/>
      <c r="DX3" s="263"/>
      <c r="DY3" s="263"/>
      <c r="DZ3" s="263"/>
      <c r="EA3" s="263"/>
      <c r="EB3" s="263"/>
      <c r="EC3" s="263"/>
      <c r="ED3" s="263"/>
      <c r="EE3" s="263"/>
      <c r="EF3" s="263"/>
      <c r="EG3" s="263"/>
      <c r="EH3" s="263"/>
      <c r="EI3" s="263"/>
      <c r="EJ3" s="263"/>
      <c r="EK3" s="263"/>
      <c r="EL3" s="263"/>
      <c r="EM3" s="263"/>
      <c r="EN3" s="263"/>
      <c r="EO3" s="263"/>
      <c r="EP3" s="263"/>
      <c r="EQ3" s="263"/>
      <c r="ER3" s="263"/>
      <c r="ES3" s="263"/>
      <c r="ET3" s="263"/>
      <c r="EU3" s="263"/>
      <c r="EV3" s="263"/>
      <c r="EW3" s="263"/>
      <c r="EX3" s="263"/>
      <c r="EY3" s="263"/>
      <c r="EZ3" s="263"/>
      <c r="FA3" s="263"/>
      <c r="FB3" s="263"/>
      <c r="FC3" s="263"/>
      <c r="FD3" s="263"/>
      <c r="FE3" s="263"/>
      <c r="FF3" s="263"/>
      <c r="FG3" s="263"/>
      <c r="FH3" s="263"/>
      <c r="FI3" s="263"/>
      <c r="FJ3" s="263"/>
      <c r="FK3" s="263"/>
      <c r="FL3" s="263"/>
      <c r="FM3" s="263"/>
      <c r="FN3" s="263"/>
      <c r="FO3" s="263"/>
      <c r="FP3" s="263"/>
      <c r="FQ3" s="263"/>
      <c r="FR3" s="263"/>
      <c r="FS3" s="263"/>
      <c r="FT3" s="263"/>
      <c r="FU3" s="263"/>
      <c r="FV3" s="263"/>
      <c r="FW3" s="263"/>
      <c r="FX3" s="263"/>
      <c r="FY3" s="263"/>
      <c r="FZ3" s="263"/>
      <c r="GA3" s="263"/>
      <c r="GB3" s="263"/>
      <c r="GC3" s="263"/>
      <c r="GD3" s="263"/>
      <c r="GE3" s="263"/>
      <c r="GF3" s="263"/>
      <c r="GG3" s="263"/>
      <c r="GH3" s="263"/>
      <c r="GI3" s="263"/>
      <c r="GJ3" s="263"/>
      <c r="GK3" s="263"/>
      <c r="GL3" s="263"/>
      <c r="GM3" s="263"/>
      <c r="GN3" s="263"/>
      <c r="GO3" s="263"/>
      <c r="GP3" s="263"/>
      <c r="GQ3" s="263"/>
      <c r="GR3" s="263"/>
      <c r="GS3" s="263"/>
      <c r="GT3" s="263"/>
      <c r="GU3" s="263"/>
      <c r="GV3" s="263"/>
      <c r="GW3" s="263"/>
      <c r="GX3" s="263"/>
      <c r="GY3" s="263"/>
      <c r="GZ3" s="263"/>
      <c r="HA3" s="263"/>
      <c r="HB3" s="263"/>
      <c r="HC3" s="263"/>
      <c r="HD3" s="263"/>
      <c r="HE3" s="263"/>
      <c r="HF3" s="263"/>
      <c r="HG3" s="263"/>
      <c r="HH3" s="263"/>
      <c r="HI3" s="263"/>
      <c r="HJ3" s="263"/>
      <c r="HK3" s="263"/>
      <c r="HL3" s="263"/>
      <c r="HM3" s="263"/>
      <c r="HN3" s="263"/>
      <c r="HO3" s="263"/>
      <c r="HP3" s="263"/>
      <c r="HQ3" s="263"/>
      <c r="HR3" s="263"/>
      <c r="HS3" s="263"/>
      <c r="HT3" s="263"/>
      <c r="HU3" s="263"/>
      <c r="HV3" s="263"/>
      <c r="HW3" s="263"/>
      <c r="HX3" s="263"/>
      <c r="HY3" s="263"/>
      <c r="HZ3" s="263"/>
      <c r="IA3" s="263"/>
      <c r="IB3" s="263"/>
      <c r="IC3" s="263"/>
      <c r="ID3" s="263"/>
      <c r="IE3" s="263"/>
      <c r="IF3" s="263"/>
      <c r="IG3" s="263"/>
      <c r="IH3" s="263"/>
      <c r="II3" s="263"/>
      <c r="IJ3" s="263"/>
      <c r="IK3" s="263"/>
      <c r="IL3" s="263"/>
      <c r="IM3" s="263"/>
    </row>
    <row r="4" spans="1:247" s="33" customFormat="1" ht="17" thickBot="1">
      <c r="A4" s="13"/>
      <c r="B4" s="265"/>
      <c r="C4" s="34"/>
      <c r="D4" s="35"/>
      <c r="E4" s="36"/>
      <c r="F4" s="36"/>
      <c r="G4" s="36"/>
      <c r="H4" s="36"/>
      <c r="I4" s="36"/>
      <c r="J4" s="36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263"/>
      <c r="AK4" s="263"/>
      <c r="AL4" s="263"/>
      <c r="AM4" s="263"/>
      <c r="AN4" s="263"/>
      <c r="AO4" s="263"/>
      <c r="AP4" s="263"/>
      <c r="AQ4" s="263"/>
      <c r="AR4" s="263"/>
      <c r="AS4" s="263"/>
      <c r="AT4" s="263"/>
      <c r="AU4" s="263"/>
      <c r="AV4" s="263"/>
      <c r="AW4" s="263"/>
      <c r="AX4" s="263"/>
      <c r="AY4" s="263"/>
      <c r="AZ4" s="263"/>
      <c r="BA4" s="263"/>
      <c r="BB4" s="263"/>
      <c r="BC4" s="263"/>
      <c r="BD4" s="263"/>
      <c r="BE4" s="263"/>
      <c r="BF4" s="263"/>
      <c r="BG4" s="263"/>
      <c r="BH4" s="263"/>
      <c r="BI4" s="263"/>
      <c r="BJ4" s="263"/>
      <c r="BK4" s="263"/>
      <c r="BL4" s="263"/>
      <c r="BM4" s="263"/>
      <c r="BN4" s="263"/>
      <c r="BO4" s="263"/>
      <c r="BP4" s="263"/>
      <c r="BQ4" s="263"/>
      <c r="BR4" s="263"/>
      <c r="BS4" s="263"/>
      <c r="BT4" s="263"/>
      <c r="BU4" s="263"/>
      <c r="BV4" s="263"/>
      <c r="BW4" s="263"/>
      <c r="BX4" s="263"/>
      <c r="BY4" s="263"/>
      <c r="BZ4" s="263"/>
      <c r="CA4" s="263"/>
      <c r="CB4" s="263"/>
      <c r="CC4" s="263"/>
      <c r="CD4" s="263"/>
      <c r="CE4" s="263"/>
      <c r="CF4" s="263"/>
      <c r="CG4" s="263"/>
      <c r="CH4" s="263"/>
      <c r="CI4" s="263"/>
      <c r="CJ4" s="263"/>
      <c r="CK4" s="263"/>
      <c r="CL4" s="263"/>
      <c r="CM4" s="263"/>
      <c r="CN4" s="263"/>
      <c r="CO4" s="263"/>
      <c r="CP4" s="263"/>
      <c r="CQ4" s="263"/>
      <c r="CR4" s="263"/>
      <c r="CS4" s="263"/>
      <c r="CT4" s="263"/>
      <c r="CU4" s="263"/>
      <c r="CV4" s="263"/>
      <c r="CW4" s="263"/>
      <c r="CX4" s="263"/>
      <c r="CY4" s="263"/>
      <c r="CZ4" s="263"/>
      <c r="DA4" s="263"/>
      <c r="DB4" s="263"/>
      <c r="DC4" s="263"/>
      <c r="DD4" s="263"/>
      <c r="DE4" s="263"/>
      <c r="DF4" s="263"/>
      <c r="DG4" s="263"/>
      <c r="DH4" s="263"/>
      <c r="DI4" s="263"/>
      <c r="DJ4" s="263"/>
      <c r="DK4" s="263"/>
      <c r="DL4" s="263"/>
      <c r="DM4" s="263"/>
      <c r="DN4" s="263"/>
      <c r="DO4" s="263"/>
      <c r="DP4" s="263"/>
      <c r="DQ4" s="263"/>
      <c r="DR4" s="263"/>
      <c r="DS4" s="263"/>
      <c r="DT4" s="263"/>
      <c r="DU4" s="263"/>
      <c r="DV4" s="263"/>
      <c r="DW4" s="263"/>
      <c r="DX4" s="263"/>
      <c r="DY4" s="263"/>
      <c r="DZ4" s="263"/>
      <c r="EA4" s="263"/>
      <c r="EB4" s="263"/>
      <c r="EC4" s="263"/>
      <c r="ED4" s="263"/>
      <c r="EE4" s="263"/>
      <c r="EF4" s="263"/>
      <c r="EG4" s="263"/>
      <c r="EH4" s="263"/>
      <c r="EI4" s="263"/>
      <c r="EJ4" s="263"/>
      <c r="EK4" s="263"/>
      <c r="EL4" s="263"/>
      <c r="EM4" s="263"/>
      <c r="EN4" s="263"/>
      <c r="EO4" s="263"/>
      <c r="EP4" s="263"/>
      <c r="EQ4" s="263"/>
      <c r="ER4" s="263"/>
      <c r="ES4" s="263"/>
      <c r="ET4" s="263"/>
      <c r="EU4" s="263"/>
      <c r="EV4" s="263"/>
      <c r="EW4" s="263"/>
      <c r="EX4" s="263"/>
      <c r="EY4" s="263"/>
      <c r="EZ4" s="263"/>
      <c r="FA4" s="263"/>
      <c r="FB4" s="263"/>
      <c r="FC4" s="263"/>
      <c r="FD4" s="263"/>
      <c r="FE4" s="263"/>
      <c r="FF4" s="263"/>
      <c r="FG4" s="263"/>
      <c r="FH4" s="263"/>
      <c r="FI4" s="263"/>
      <c r="FJ4" s="263"/>
      <c r="FK4" s="263"/>
      <c r="FL4" s="263"/>
      <c r="FM4" s="263"/>
      <c r="FN4" s="263"/>
      <c r="FO4" s="263"/>
      <c r="FP4" s="263"/>
      <c r="FQ4" s="263"/>
      <c r="FR4" s="263"/>
      <c r="FS4" s="263"/>
      <c r="FT4" s="263"/>
      <c r="FU4" s="263"/>
      <c r="FV4" s="263"/>
      <c r="FW4" s="263"/>
      <c r="FX4" s="263"/>
      <c r="FY4" s="263"/>
      <c r="FZ4" s="263"/>
      <c r="GA4" s="263"/>
      <c r="GB4" s="263"/>
      <c r="GC4" s="263"/>
      <c r="GD4" s="263"/>
      <c r="GE4" s="263"/>
      <c r="GF4" s="263"/>
      <c r="GG4" s="263"/>
      <c r="GH4" s="263"/>
      <c r="GI4" s="263"/>
      <c r="GJ4" s="263"/>
      <c r="GK4" s="263"/>
      <c r="GL4" s="263"/>
      <c r="GM4" s="263"/>
      <c r="GN4" s="263"/>
      <c r="GO4" s="263"/>
      <c r="GP4" s="263"/>
      <c r="GQ4" s="263"/>
      <c r="GR4" s="263"/>
      <c r="GS4" s="263"/>
      <c r="GT4" s="263"/>
      <c r="GU4" s="263"/>
      <c r="GV4" s="263"/>
      <c r="GW4" s="263"/>
      <c r="GX4" s="263"/>
      <c r="GY4" s="263"/>
      <c r="GZ4" s="263"/>
      <c r="HA4" s="263"/>
      <c r="HB4" s="263"/>
      <c r="HC4" s="263"/>
      <c r="HD4" s="263"/>
      <c r="HE4" s="263"/>
      <c r="HF4" s="263"/>
      <c r="HG4" s="263"/>
      <c r="HH4" s="263"/>
      <c r="HI4" s="263"/>
      <c r="HJ4" s="263"/>
      <c r="HK4" s="263"/>
      <c r="HL4" s="263"/>
      <c r="HM4" s="263"/>
      <c r="HN4" s="263"/>
      <c r="HO4" s="263"/>
      <c r="HP4" s="263"/>
      <c r="HQ4" s="263"/>
      <c r="HR4" s="263"/>
      <c r="HS4" s="263"/>
      <c r="HT4" s="263"/>
      <c r="HU4" s="263"/>
      <c r="HV4" s="263"/>
      <c r="HW4" s="263"/>
      <c r="HX4" s="263"/>
      <c r="HY4" s="263"/>
      <c r="HZ4" s="263"/>
      <c r="IA4" s="263"/>
      <c r="IB4" s="263"/>
      <c r="IC4" s="263"/>
      <c r="ID4" s="263"/>
      <c r="IE4" s="263"/>
      <c r="IF4" s="263"/>
      <c r="IG4" s="263"/>
      <c r="IH4" s="263"/>
      <c r="II4" s="263"/>
      <c r="IJ4" s="263"/>
      <c r="IK4" s="263"/>
      <c r="IL4" s="263"/>
    </row>
    <row r="5" spans="1:247" ht="34">
      <c r="A5" s="18"/>
      <c r="B5" s="37" t="s">
        <v>3</v>
      </c>
      <c r="C5" s="38" t="s">
        <v>4</v>
      </c>
      <c r="D5" s="38" t="s">
        <v>5</v>
      </c>
      <c r="E5" s="38" t="s">
        <v>6</v>
      </c>
      <c r="F5" s="38" t="s">
        <v>7</v>
      </c>
      <c r="G5" s="38" t="s">
        <v>8</v>
      </c>
      <c r="H5" s="39" t="s">
        <v>9</v>
      </c>
      <c r="I5" s="39" t="s">
        <v>10</v>
      </c>
      <c r="J5" s="40" t="s">
        <v>37</v>
      </c>
      <c r="K5" s="20"/>
      <c r="IM5" s="41"/>
    </row>
    <row r="6" spans="1:247" ht="16">
      <c r="A6" s="18"/>
      <c r="B6" s="42"/>
      <c r="C6" s="43"/>
      <c r="D6" s="43"/>
      <c r="E6" s="44"/>
      <c r="F6" s="44"/>
      <c r="G6" s="44"/>
      <c r="H6" s="45"/>
      <c r="I6" s="45"/>
      <c r="J6" s="46"/>
      <c r="K6" s="20"/>
      <c r="IM6" s="41"/>
    </row>
    <row r="7" spans="1:247" s="54" customFormat="1" ht="16">
      <c r="A7" s="18"/>
      <c r="B7" s="47" t="s">
        <v>11</v>
      </c>
      <c r="C7" s="48" t="s">
        <v>12</v>
      </c>
      <c r="D7" s="49"/>
      <c r="E7" s="50"/>
      <c r="F7" s="50"/>
      <c r="G7" s="50"/>
      <c r="H7" s="51"/>
      <c r="I7" s="52">
        <f>SUM(I8,I14,I16,I20)</f>
        <v>655750</v>
      </c>
      <c r="J7" s="53"/>
      <c r="IM7" s="55"/>
    </row>
    <row r="8" spans="1:247" s="54" customFormat="1" ht="16">
      <c r="A8" s="18"/>
      <c r="B8" s="56" t="s">
        <v>13</v>
      </c>
      <c r="C8" s="57" t="s">
        <v>14</v>
      </c>
      <c r="D8" s="58"/>
      <c r="E8" s="59"/>
      <c r="F8" s="59"/>
      <c r="G8" s="59"/>
      <c r="H8" s="60"/>
      <c r="I8" s="61">
        <f>SUM(I9:I13)</f>
        <v>416200</v>
      </c>
      <c r="J8" s="62"/>
      <c r="IM8" s="55"/>
    </row>
    <row r="9" spans="1:247" s="41" customFormat="1" ht="17">
      <c r="A9" s="18"/>
      <c r="B9" s="3">
        <v>1</v>
      </c>
      <c r="C9" s="4" t="s">
        <v>15</v>
      </c>
      <c r="D9" s="4"/>
      <c r="E9" s="5">
        <v>50</v>
      </c>
      <c r="F9" s="5">
        <v>2</v>
      </c>
      <c r="G9" s="6" t="s">
        <v>16</v>
      </c>
      <c r="H9" s="375">
        <v>450</v>
      </c>
      <c r="I9" s="7">
        <f>H9*E9*F9</f>
        <v>45000</v>
      </c>
      <c r="J9" s="8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</row>
    <row r="10" spans="1:247" ht="17">
      <c r="A10" s="18"/>
      <c r="B10" s="63">
        <v>2</v>
      </c>
      <c r="C10" s="9" t="s">
        <v>38</v>
      </c>
      <c r="D10" s="9" t="s">
        <v>199</v>
      </c>
      <c r="E10" s="5">
        <v>50</v>
      </c>
      <c r="F10" s="64">
        <v>12</v>
      </c>
      <c r="G10" s="65" t="s">
        <v>16</v>
      </c>
      <c r="H10" s="377">
        <v>450</v>
      </c>
      <c r="I10" s="66">
        <f>H10*E10*F10</f>
        <v>270000</v>
      </c>
      <c r="J10" s="67"/>
      <c r="L10" s="263"/>
      <c r="M10" s="263"/>
      <c r="N10" s="263"/>
      <c r="O10" s="263"/>
    </row>
    <row r="11" spans="1:247" ht="17">
      <c r="A11" s="18"/>
      <c r="B11" s="3">
        <v>3</v>
      </c>
      <c r="C11" s="4" t="s">
        <v>18</v>
      </c>
      <c r="D11" s="4"/>
      <c r="E11" s="5">
        <v>50</v>
      </c>
      <c r="F11" s="5">
        <v>4</v>
      </c>
      <c r="G11" s="6" t="s">
        <v>16</v>
      </c>
      <c r="H11" s="377">
        <v>450</v>
      </c>
      <c r="I11" s="7">
        <f>H11*E11*F11</f>
        <v>90000</v>
      </c>
      <c r="J11" s="8"/>
      <c r="K11" s="20"/>
    </row>
    <row r="12" spans="1:247" ht="17">
      <c r="A12" s="18"/>
      <c r="B12" s="10">
        <v>4</v>
      </c>
      <c r="C12" s="11" t="s">
        <v>19</v>
      </c>
      <c r="D12" s="4"/>
      <c r="E12" s="5">
        <v>1</v>
      </c>
      <c r="F12" s="12">
        <v>2</v>
      </c>
      <c r="G12" s="6" t="s">
        <v>16</v>
      </c>
      <c r="H12" s="378">
        <v>800</v>
      </c>
      <c r="I12" s="7">
        <f>E12*F12*H12</f>
        <v>1600</v>
      </c>
      <c r="J12" s="8"/>
      <c r="K12" s="20"/>
    </row>
    <row r="13" spans="1:247" ht="17">
      <c r="A13" s="18"/>
      <c r="B13" s="3">
        <v>5</v>
      </c>
      <c r="C13" s="4" t="s">
        <v>20</v>
      </c>
      <c r="D13" s="4" t="s">
        <v>199</v>
      </c>
      <c r="E13" s="5">
        <v>1</v>
      </c>
      <c r="F13" s="5">
        <v>12</v>
      </c>
      <c r="G13" s="6" t="s">
        <v>16</v>
      </c>
      <c r="H13" s="378">
        <v>800</v>
      </c>
      <c r="I13" s="7">
        <f>H13*E13*F13</f>
        <v>9600</v>
      </c>
      <c r="J13" s="103"/>
      <c r="K13" s="20"/>
    </row>
    <row r="14" spans="1:247" s="54" customFormat="1" ht="16">
      <c r="A14" s="18"/>
      <c r="B14" s="56" t="s">
        <v>21</v>
      </c>
      <c r="C14" s="57" t="s">
        <v>22</v>
      </c>
      <c r="D14" s="246"/>
      <c r="E14" s="247"/>
      <c r="F14" s="247"/>
      <c r="G14" s="247"/>
      <c r="H14" s="379"/>
      <c r="I14" s="61">
        <f>SUM(I15:I15)</f>
        <v>20000</v>
      </c>
      <c r="J14" s="62"/>
      <c r="IM14" s="55"/>
    </row>
    <row r="15" spans="1:247" s="74" customFormat="1" ht="51">
      <c r="A15" s="18"/>
      <c r="B15" s="248">
        <v>1</v>
      </c>
      <c r="C15" s="239" t="s">
        <v>200</v>
      </c>
      <c r="D15" s="239"/>
      <c r="E15" s="240">
        <v>1</v>
      </c>
      <c r="F15" s="240">
        <v>1</v>
      </c>
      <c r="G15" s="249" t="s">
        <v>30</v>
      </c>
      <c r="H15" s="377">
        <v>20000</v>
      </c>
      <c r="I15" s="7">
        <f>H15*E15*F15</f>
        <v>20000</v>
      </c>
      <c r="J15" s="73"/>
    </row>
    <row r="16" spans="1:247" s="54" customFormat="1" ht="16">
      <c r="A16" s="18"/>
      <c r="B16" s="56" t="s">
        <v>23</v>
      </c>
      <c r="C16" s="57" t="s">
        <v>24</v>
      </c>
      <c r="D16" s="58"/>
      <c r="E16" s="59"/>
      <c r="F16" s="59"/>
      <c r="G16" s="59"/>
      <c r="H16" s="379"/>
      <c r="I16" s="61">
        <f>SUM(I17:I19)</f>
        <v>19550</v>
      </c>
      <c r="J16" s="62"/>
      <c r="IM16" s="55"/>
    </row>
    <row r="17" spans="1:247" s="54" customFormat="1" ht="17">
      <c r="A17" s="18"/>
      <c r="B17" s="75">
        <v>1</v>
      </c>
      <c r="C17" s="76" t="s">
        <v>25</v>
      </c>
      <c r="D17" s="76"/>
      <c r="E17" s="77">
        <v>17</v>
      </c>
      <c r="F17" s="77">
        <v>1</v>
      </c>
      <c r="G17" s="78" t="s">
        <v>26</v>
      </c>
      <c r="H17" s="380">
        <v>150</v>
      </c>
      <c r="I17" s="79">
        <f>E17*F17*H17</f>
        <v>2550</v>
      </c>
      <c r="J17" s="80"/>
      <c r="IM17" s="55"/>
    </row>
    <row r="18" spans="1:247" s="54" customFormat="1" ht="17">
      <c r="A18" s="18"/>
      <c r="B18" s="75">
        <v>2</v>
      </c>
      <c r="C18" s="76" t="s">
        <v>27</v>
      </c>
      <c r="D18" s="76"/>
      <c r="E18" s="77">
        <v>150</v>
      </c>
      <c r="F18" s="77">
        <v>1</v>
      </c>
      <c r="G18" s="78" t="s">
        <v>28</v>
      </c>
      <c r="H18" s="381">
        <v>100</v>
      </c>
      <c r="I18" s="79">
        <f>E18*F18*H18</f>
        <v>15000</v>
      </c>
      <c r="J18" s="80"/>
      <c r="IM18" s="55"/>
    </row>
    <row r="19" spans="1:247" s="54" customFormat="1" ht="17">
      <c r="A19" s="18"/>
      <c r="B19" s="75">
        <v>3</v>
      </c>
      <c r="C19" s="76" t="s">
        <v>203</v>
      </c>
      <c r="D19" s="76" t="s">
        <v>29</v>
      </c>
      <c r="E19" s="77">
        <v>1</v>
      </c>
      <c r="F19" s="77">
        <v>1</v>
      </c>
      <c r="G19" s="78" t="s">
        <v>30</v>
      </c>
      <c r="H19" s="381">
        <v>2000</v>
      </c>
      <c r="I19" s="79">
        <f>E19*F19*H19</f>
        <v>2000</v>
      </c>
      <c r="J19" s="80"/>
      <c r="IM19" s="55"/>
    </row>
    <row r="20" spans="1:247" s="54" customFormat="1" ht="16">
      <c r="A20" s="18"/>
      <c r="B20" s="56" t="s">
        <v>31</v>
      </c>
      <c r="C20" s="57" t="s">
        <v>32</v>
      </c>
      <c r="D20" s="58"/>
      <c r="E20" s="59"/>
      <c r="F20" s="59"/>
      <c r="G20" s="59"/>
      <c r="H20" s="382"/>
      <c r="I20" s="61">
        <f>SUM(I21:I22)</f>
        <v>200000</v>
      </c>
      <c r="J20" s="62"/>
      <c r="IM20" s="55"/>
    </row>
    <row r="21" spans="1:247" s="74" customFormat="1" ht="17">
      <c r="A21" s="18"/>
      <c r="B21" s="68">
        <v>1</v>
      </c>
      <c r="C21" s="69"/>
      <c r="D21" s="69" t="s">
        <v>39</v>
      </c>
      <c r="E21" s="70">
        <v>5</v>
      </c>
      <c r="F21" s="70">
        <v>1</v>
      </c>
      <c r="G21" s="81" t="s">
        <v>40</v>
      </c>
      <c r="H21" s="377">
        <v>20000</v>
      </c>
      <c r="I21" s="72">
        <f>H21*E21*F21</f>
        <v>100000</v>
      </c>
      <c r="J21" s="73"/>
    </row>
    <row r="22" spans="1:247" s="74" customFormat="1" ht="17">
      <c r="A22" s="18"/>
      <c r="B22" s="68">
        <v>2</v>
      </c>
      <c r="C22" s="69"/>
      <c r="D22" s="69" t="s">
        <v>39</v>
      </c>
      <c r="E22" s="70">
        <v>5</v>
      </c>
      <c r="F22" s="82">
        <v>1</v>
      </c>
      <c r="G22" s="82" t="s">
        <v>41</v>
      </c>
      <c r="H22" s="377">
        <v>20000</v>
      </c>
      <c r="I22" s="72">
        <f>H22*E22*F22</f>
        <v>100000</v>
      </c>
      <c r="J22" s="73"/>
    </row>
    <row r="23" spans="1:247" s="54" customFormat="1" ht="16">
      <c r="A23" s="18"/>
      <c r="B23" s="47" t="s">
        <v>33</v>
      </c>
      <c r="C23" s="48" t="s">
        <v>42</v>
      </c>
      <c r="D23" s="49"/>
      <c r="E23" s="50"/>
      <c r="F23" s="50"/>
      <c r="G23" s="50"/>
      <c r="H23" s="51"/>
      <c r="I23" s="52">
        <f>SUM(I7)</f>
        <v>655750</v>
      </c>
      <c r="J23" s="53"/>
      <c r="IM23" s="55"/>
    </row>
    <row r="24" spans="1:247" s="74" customFormat="1" ht="16">
      <c r="A24" s="18"/>
      <c r="B24" s="68"/>
      <c r="C24" s="69"/>
      <c r="D24" s="69"/>
      <c r="E24" s="70"/>
      <c r="F24" s="70"/>
      <c r="G24" s="81"/>
      <c r="H24" s="83"/>
      <c r="I24" s="84"/>
      <c r="J24" s="85"/>
    </row>
    <row r="25" spans="1:247" s="54" customFormat="1" ht="16">
      <c r="A25" s="18"/>
      <c r="B25" s="47" t="s">
        <v>34</v>
      </c>
      <c r="C25" s="48" t="s">
        <v>35</v>
      </c>
      <c r="D25" s="49"/>
      <c r="E25" s="50"/>
      <c r="F25" s="50"/>
      <c r="G25" s="50"/>
      <c r="H25" s="86">
        <v>0.06</v>
      </c>
      <c r="I25" s="52">
        <f>I23*H25</f>
        <v>39345</v>
      </c>
      <c r="J25" s="53"/>
      <c r="IM25" s="55"/>
    </row>
    <row r="26" spans="1:247" s="74" customFormat="1" ht="16">
      <c r="A26" s="18"/>
      <c r="B26" s="68"/>
      <c r="C26" s="69"/>
      <c r="D26" s="69"/>
      <c r="E26" s="70"/>
      <c r="F26" s="70"/>
      <c r="G26" s="81"/>
      <c r="H26" s="83"/>
      <c r="I26" s="72"/>
      <c r="J26" s="85"/>
    </row>
    <row r="27" spans="1:247" s="54" customFormat="1" ht="16">
      <c r="A27" s="18"/>
      <c r="B27" s="47" t="s">
        <v>36</v>
      </c>
      <c r="C27" s="48" t="s">
        <v>43</v>
      </c>
      <c r="D27" s="49"/>
      <c r="E27" s="50"/>
      <c r="F27" s="50"/>
      <c r="G27" s="50"/>
      <c r="H27" s="87" t="s">
        <v>44</v>
      </c>
      <c r="I27" s="88">
        <f>I25+I23</f>
        <v>695095</v>
      </c>
      <c r="J27" s="53"/>
      <c r="IM27" s="55"/>
    </row>
    <row r="28" spans="1:247" s="74" customFormat="1" ht="17" thickBot="1">
      <c r="A28" s="18"/>
      <c r="B28" s="89"/>
      <c r="C28" s="90"/>
      <c r="D28" s="90"/>
      <c r="E28" s="91"/>
      <c r="F28" s="91"/>
      <c r="G28" s="92"/>
      <c r="H28" s="93"/>
      <c r="I28" s="94"/>
      <c r="J28" s="95"/>
    </row>
    <row r="29" spans="1:247" s="13" customFormat="1" ht="16">
      <c r="B29" s="96"/>
      <c r="C29" s="96"/>
      <c r="D29" s="97"/>
      <c r="J29" s="98"/>
    </row>
    <row r="30" spans="1:247" ht="16">
      <c r="A30" s="18"/>
      <c r="B30" s="19"/>
      <c r="C30" s="99"/>
      <c r="D30" s="99"/>
      <c r="E30" s="263"/>
      <c r="F30" s="263"/>
      <c r="G30" s="263"/>
      <c r="H30" s="17"/>
      <c r="I30" s="17"/>
      <c r="J30" s="265"/>
    </row>
    <row r="31" spans="1:247" ht="16">
      <c r="A31" s="18"/>
      <c r="B31" s="19"/>
      <c r="C31" s="99"/>
      <c r="D31" s="99"/>
      <c r="E31" s="263"/>
      <c r="F31" s="263"/>
      <c r="G31" s="263"/>
      <c r="H31" s="17"/>
      <c r="I31" s="17"/>
      <c r="J31" s="265"/>
    </row>
    <row r="32" spans="1:247" ht="16">
      <c r="A32" s="18"/>
      <c r="B32" s="19"/>
      <c r="C32" s="99"/>
      <c r="D32" s="99"/>
      <c r="E32" s="263"/>
      <c r="F32" s="263"/>
      <c r="G32" s="263"/>
      <c r="H32" s="17"/>
      <c r="I32" s="17"/>
      <c r="J32" s="265"/>
    </row>
    <row r="33" spans="1:11" ht="16">
      <c r="A33" s="18"/>
      <c r="B33" s="19"/>
      <c r="C33" s="99"/>
      <c r="D33" s="99"/>
      <c r="E33" s="263"/>
      <c r="F33" s="263"/>
      <c r="G33" s="263"/>
      <c r="H33" s="17"/>
      <c r="I33" s="17"/>
      <c r="J33" s="265"/>
    </row>
    <row r="34" spans="1:11" ht="16">
      <c r="A34" s="18"/>
      <c r="B34" s="19"/>
      <c r="C34" s="99"/>
      <c r="D34" s="99"/>
      <c r="E34" s="263"/>
      <c r="F34" s="263"/>
      <c r="G34" s="263"/>
      <c r="H34" s="17"/>
      <c r="I34" s="17"/>
      <c r="J34" s="265"/>
    </row>
    <row r="35" spans="1:11" ht="16">
      <c r="A35" s="18"/>
      <c r="B35" s="19"/>
      <c r="C35" s="99"/>
      <c r="D35" s="99"/>
      <c r="E35" s="263"/>
      <c r="F35" s="263"/>
      <c r="G35" s="263"/>
      <c r="H35" s="17"/>
      <c r="I35" s="17"/>
      <c r="J35" s="265"/>
    </row>
    <row r="36" spans="1:11" ht="16">
      <c r="A36" s="18"/>
      <c r="B36" s="19"/>
      <c r="C36" s="99"/>
      <c r="D36" s="99"/>
      <c r="E36" s="263"/>
      <c r="F36" s="263"/>
      <c r="G36" s="263"/>
      <c r="H36" s="17"/>
      <c r="I36" s="17"/>
      <c r="J36" s="265"/>
    </row>
    <row r="37" spans="1:11" ht="16">
      <c r="A37" s="18"/>
      <c r="B37" s="19"/>
      <c r="C37" s="99"/>
      <c r="D37" s="99"/>
      <c r="E37" s="263"/>
      <c r="F37" s="263"/>
      <c r="G37" s="263"/>
      <c r="H37" s="17"/>
      <c r="I37" s="17"/>
      <c r="J37" s="265"/>
    </row>
    <row r="38" spans="1:11" ht="16">
      <c r="A38" s="18"/>
      <c r="B38" s="19"/>
      <c r="C38" s="99"/>
      <c r="D38" s="99"/>
      <c r="E38" s="263"/>
      <c r="F38" s="263"/>
      <c r="G38" s="263"/>
      <c r="H38" s="17"/>
      <c r="I38" s="17"/>
      <c r="J38" s="265"/>
    </row>
    <row r="39" spans="1:11" ht="16">
      <c r="A39" s="18"/>
      <c r="B39" s="19"/>
      <c r="C39" s="99"/>
      <c r="D39" s="99"/>
      <c r="E39" s="498"/>
      <c r="F39" s="498"/>
      <c r="G39" s="498"/>
      <c r="H39" s="498"/>
      <c r="I39" s="498"/>
      <c r="J39" s="263"/>
    </row>
    <row r="40" spans="1:11" ht="16">
      <c r="A40" s="18"/>
      <c r="B40" s="19"/>
      <c r="C40" s="99"/>
      <c r="D40" s="99"/>
      <c r="E40" s="498"/>
      <c r="F40" s="498"/>
      <c r="G40" s="498"/>
      <c r="H40" s="498"/>
      <c r="I40" s="498"/>
      <c r="J40" s="263"/>
      <c r="K40" s="20"/>
    </row>
    <row r="41" spans="1:11" ht="16">
      <c r="A41" s="18"/>
      <c r="B41" s="19"/>
      <c r="C41" s="99"/>
      <c r="D41" s="99"/>
      <c r="E41" s="498"/>
      <c r="F41" s="498"/>
      <c r="G41" s="498"/>
      <c r="H41" s="498"/>
      <c r="I41" s="498"/>
      <c r="J41" s="263"/>
      <c r="K41" s="20"/>
    </row>
    <row r="42" spans="1:11" ht="16">
      <c r="A42" s="18"/>
      <c r="B42" s="19"/>
      <c r="C42" s="99"/>
      <c r="D42" s="99"/>
      <c r="E42" s="498"/>
      <c r="F42" s="498"/>
      <c r="G42" s="498"/>
      <c r="H42" s="498"/>
      <c r="I42" s="498"/>
      <c r="J42" s="263"/>
      <c r="K42" s="20"/>
    </row>
    <row r="43" spans="1:11" ht="16">
      <c r="A43" s="18"/>
      <c r="B43" s="19"/>
      <c r="C43" s="99"/>
      <c r="D43" s="99"/>
      <c r="E43" s="498"/>
      <c r="F43" s="498"/>
      <c r="G43" s="498"/>
      <c r="H43" s="498"/>
      <c r="I43" s="498"/>
      <c r="J43" s="263"/>
      <c r="K43" s="20"/>
    </row>
    <row r="44" spans="1:11" ht="16">
      <c r="A44" s="18"/>
      <c r="B44" s="19"/>
      <c r="C44" s="99"/>
      <c r="D44" s="99"/>
      <c r="E44" s="498"/>
      <c r="F44" s="498"/>
      <c r="G44" s="498"/>
      <c r="H44" s="498"/>
      <c r="I44" s="498"/>
      <c r="J44" s="263"/>
      <c r="K44" s="20"/>
    </row>
    <row r="45" spans="1:11" ht="16">
      <c r="A45" s="18"/>
      <c r="B45" s="19"/>
      <c r="C45" s="99"/>
      <c r="D45" s="99"/>
      <c r="E45" s="498"/>
      <c r="F45" s="498"/>
      <c r="G45" s="498"/>
      <c r="H45" s="498"/>
      <c r="I45" s="498"/>
      <c r="J45" s="263"/>
      <c r="K45" s="20"/>
    </row>
    <row r="46" spans="1:11" ht="16">
      <c r="A46" s="18"/>
      <c r="B46" s="19"/>
      <c r="C46" s="99"/>
      <c r="D46" s="99"/>
      <c r="E46" s="498"/>
      <c r="F46" s="498"/>
      <c r="G46" s="498"/>
      <c r="H46" s="498"/>
      <c r="I46" s="498"/>
      <c r="J46" s="263"/>
      <c r="K46" s="20"/>
    </row>
    <row r="47" spans="1:11" ht="16">
      <c r="A47" s="18"/>
      <c r="B47" s="19"/>
      <c r="C47" s="99"/>
      <c r="D47" s="99"/>
      <c r="E47" s="498"/>
      <c r="F47" s="498"/>
      <c r="G47" s="498"/>
      <c r="H47" s="498"/>
      <c r="I47" s="498"/>
      <c r="J47" s="263"/>
      <c r="K47" s="20"/>
    </row>
    <row r="48" spans="1:11" ht="16">
      <c r="A48" s="18"/>
      <c r="B48" s="19"/>
      <c r="C48" s="263"/>
      <c r="D48" s="263"/>
      <c r="E48" s="498"/>
      <c r="F48" s="498"/>
      <c r="G48" s="498"/>
      <c r="H48" s="498"/>
      <c r="I48" s="498"/>
      <c r="J48" s="263"/>
      <c r="K48" s="20"/>
    </row>
    <row r="49" spans="1:11" ht="16">
      <c r="A49" s="18"/>
      <c r="B49" s="19"/>
      <c r="C49" s="99"/>
      <c r="D49" s="99"/>
      <c r="E49" s="499"/>
      <c r="F49" s="499"/>
      <c r="G49" s="499"/>
      <c r="H49" s="499"/>
      <c r="I49" s="499"/>
      <c r="J49" s="264"/>
      <c r="K49" s="20"/>
    </row>
    <row r="50" spans="1:11" ht="16">
      <c r="A50" s="18"/>
      <c r="B50" s="19"/>
      <c r="C50" s="101"/>
      <c r="D50" s="101"/>
      <c r="E50" s="499"/>
      <c r="F50" s="499"/>
      <c r="G50" s="499"/>
      <c r="H50" s="499"/>
      <c r="I50" s="499"/>
      <c r="J50" s="264"/>
      <c r="K50" s="20"/>
    </row>
    <row r="51" spans="1:11" ht="16">
      <c r="A51" s="18"/>
      <c r="B51" s="19"/>
      <c r="C51" s="99"/>
      <c r="D51" s="99"/>
      <c r="E51" s="499"/>
      <c r="F51" s="499"/>
      <c r="G51" s="499"/>
      <c r="H51" s="499"/>
      <c r="I51" s="499"/>
      <c r="J51" s="264"/>
      <c r="K51" s="20"/>
    </row>
  </sheetData>
  <mergeCells count="14">
    <mergeCell ref="E42:I42"/>
    <mergeCell ref="E39:I39"/>
    <mergeCell ref="E40:I40"/>
    <mergeCell ref="E41:I41"/>
    <mergeCell ref="F2:G2"/>
    <mergeCell ref="E49:I49"/>
    <mergeCell ref="E50:I50"/>
    <mergeCell ref="E51:I51"/>
    <mergeCell ref="E43:I43"/>
    <mergeCell ref="E44:I44"/>
    <mergeCell ref="E45:I45"/>
    <mergeCell ref="E46:I46"/>
    <mergeCell ref="E47:I47"/>
    <mergeCell ref="E48:I48"/>
  </mergeCells>
  <phoneticPr fontId="3" type="noConversion"/>
  <conditionalFormatting sqref="I5:J6 I11:J11 F11:G11 E13:G13 I13:J13 J12">
    <cfRule type="cellIs" dxfId="220" priority="24" stopIfTrue="1" operator="lessThan">
      <formula>0</formula>
    </cfRule>
  </conditionalFormatting>
  <conditionalFormatting sqref="E22 I21:I22">
    <cfRule type="cellIs" dxfId="219" priority="19" stopIfTrue="1" operator="lessThan">
      <formula>0</formula>
    </cfRule>
  </conditionalFormatting>
  <conditionalFormatting sqref="E21:G21">
    <cfRule type="cellIs" dxfId="218" priority="20" stopIfTrue="1" operator="lessThan">
      <formula>0</formula>
    </cfRule>
  </conditionalFormatting>
  <conditionalFormatting sqref="I24">
    <cfRule type="cellIs" dxfId="217" priority="16" stopIfTrue="1" operator="lessThan">
      <formula>0</formula>
    </cfRule>
  </conditionalFormatting>
  <conditionalFormatting sqref="I8:J8">
    <cfRule type="cellIs" dxfId="216" priority="15" stopIfTrue="1" operator="lessThan">
      <formula>0</formula>
    </cfRule>
  </conditionalFormatting>
  <conditionalFormatting sqref="J7">
    <cfRule type="cellIs" dxfId="215" priority="14" stopIfTrue="1" operator="lessThan">
      <formula>0</formula>
    </cfRule>
  </conditionalFormatting>
  <conditionalFormatting sqref="I7">
    <cfRule type="cellIs" dxfId="214" priority="13" stopIfTrue="1" operator="lessThan">
      <formula>0</formula>
    </cfRule>
  </conditionalFormatting>
  <conditionalFormatting sqref="E26:G26 E24:G24 E28:G28 J27 J25 J21:J22 J14 I16:J16 I20:J20 J17:J19">
    <cfRule type="cellIs" dxfId="213" priority="23" stopIfTrue="1" operator="lessThan">
      <formula>0</formula>
    </cfRule>
  </conditionalFormatting>
  <conditionalFormatting sqref="J23">
    <cfRule type="cellIs" dxfId="212" priority="21" stopIfTrue="1" operator="lessThan">
      <formula>0</formula>
    </cfRule>
  </conditionalFormatting>
  <conditionalFormatting sqref="I28">
    <cfRule type="cellIs" dxfId="211" priority="22" stopIfTrue="1" operator="lessThan">
      <formula>0</formula>
    </cfRule>
  </conditionalFormatting>
  <conditionalFormatting sqref="I23">
    <cfRule type="cellIs" dxfId="210" priority="17" stopIfTrue="1" operator="lessThan">
      <formula>0</formula>
    </cfRule>
  </conditionalFormatting>
  <conditionalFormatting sqref="I25:I27">
    <cfRule type="cellIs" dxfId="209" priority="18" stopIfTrue="1" operator="lessThan">
      <formula>0</formula>
    </cfRule>
  </conditionalFormatting>
  <conditionalFormatting sqref="F9:G9 I9:J9">
    <cfRule type="cellIs" dxfId="208" priority="12" stopIfTrue="1" operator="lessThan">
      <formula>0</formula>
    </cfRule>
  </conditionalFormatting>
  <conditionalFormatting sqref="J10">
    <cfRule type="cellIs" dxfId="207" priority="11" stopIfTrue="1" operator="lessThan">
      <formula>0</formula>
    </cfRule>
  </conditionalFormatting>
  <conditionalFormatting sqref="F10:G10 I10">
    <cfRule type="cellIs" dxfId="206" priority="10" stopIfTrue="1" operator="lessThan">
      <formula>0</formula>
    </cfRule>
  </conditionalFormatting>
  <conditionalFormatting sqref="E12:F12 I12">
    <cfRule type="cellIs" dxfId="205" priority="9" stopIfTrue="1" operator="lessThan">
      <formula>0</formula>
    </cfRule>
  </conditionalFormatting>
  <conditionalFormatting sqref="G12">
    <cfRule type="cellIs" dxfId="204" priority="8" stopIfTrue="1" operator="lessThan">
      <formula>0</formula>
    </cfRule>
  </conditionalFormatting>
  <conditionalFormatting sqref="E17:G19">
    <cfRule type="cellIs" dxfId="203" priority="7" stopIfTrue="1" operator="lessThan">
      <formula>0</formula>
    </cfRule>
  </conditionalFormatting>
  <conditionalFormatting sqref="I17:I19">
    <cfRule type="cellIs" dxfId="202" priority="6" stopIfTrue="1" operator="lessThan">
      <formula>0</formula>
    </cfRule>
  </conditionalFormatting>
  <conditionalFormatting sqref="J15">
    <cfRule type="cellIs" dxfId="201" priority="5" stopIfTrue="1" operator="lessThan">
      <formula>0</formula>
    </cfRule>
  </conditionalFormatting>
  <conditionalFormatting sqref="E15:G15">
    <cfRule type="cellIs" dxfId="200" priority="3" stopIfTrue="1" operator="lessThan">
      <formula>0</formula>
    </cfRule>
  </conditionalFormatting>
  <conditionalFormatting sqref="I15">
    <cfRule type="cellIs" dxfId="199" priority="2" stopIfTrue="1" operator="lessThan">
      <formula>0</formula>
    </cfRule>
  </conditionalFormatting>
  <conditionalFormatting sqref="I14">
    <cfRule type="cellIs" dxfId="198" priority="4" stopIfTrue="1" operator="lessThan">
      <formula>0</formula>
    </cfRule>
  </conditionalFormatting>
  <conditionalFormatting sqref="E9:E11">
    <cfRule type="cellIs" dxfId="197" priority="1" stopIfTrue="1" operator="lessThan">
      <formula>0</formula>
    </cfRule>
  </conditionalFormatting>
  <pageMargins left="0.7" right="0.7" top="0.75" bottom="0.75" header="0.3" footer="0.3"/>
  <pageSetup paperSize="9"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DABEB9-81E1-4963-8376-952B5D03C0F5}">
  <sheetPr>
    <pageSetUpPr fitToPage="1"/>
  </sheetPr>
  <dimension ref="A1:IM51"/>
  <sheetViews>
    <sheetView zoomScale="85" zoomScaleNormal="85" workbookViewId="0">
      <selection activeCell="B1" sqref="B1:J28"/>
    </sheetView>
  </sheetViews>
  <sheetFormatPr baseColWidth="10" defaultColWidth="11" defaultRowHeight="14" customHeight="1"/>
  <cols>
    <col min="1" max="1" width="3.6640625" style="74" customWidth="1"/>
    <col min="2" max="2" width="7" style="20" customWidth="1"/>
    <col min="3" max="3" width="36.33203125" style="20" customWidth="1"/>
    <col min="4" max="4" width="27.6640625" style="20" customWidth="1"/>
    <col min="5" max="6" width="6.6640625" style="20" customWidth="1"/>
    <col min="7" max="7" width="12" style="20" customWidth="1"/>
    <col min="8" max="8" width="11.1640625" style="20" customWidth="1"/>
    <col min="9" max="9" width="14.6640625" style="20" customWidth="1"/>
    <col min="10" max="10" width="7.83203125" style="102" customWidth="1"/>
    <col min="11" max="11" width="15" style="229" customWidth="1"/>
    <col min="12" max="256" width="11" style="20"/>
    <col min="257" max="257" width="3.6640625" style="20" customWidth="1"/>
    <col min="258" max="258" width="7" style="20" customWidth="1"/>
    <col min="259" max="259" width="36.33203125" style="20" customWidth="1"/>
    <col min="260" max="260" width="27.6640625" style="20" customWidth="1"/>
    <col min="261" max="262" width="10.33203125" style="20" customWidth="1"/>
    <col min="263" max="263" width="14.6640625" style="20" customWidth="1"/>
    <col min="264" max="264" width="16.83203125" style="20" customWidth="1"/>
    <col min="265" max="265" width="18.83203125" style="20" customWidth="1"/>
    <col min="266" max="266" width="11.1640625" style="20" customWidth="1"/>
    <col min="267" max="267" width="15" style="20" customWidth="1"/>
    <col min="268" max="512" width="11" style="20"/>
    <col min="513" max="513" width="3.6640625" style="20" customWidth="1"/>
    <col min="514" max="514" width="7" style="20" customWidth="1"/>
    <col min="515" max="515" width="36.33203125" style="20" customWidth="1"/>
    <col min="516" max="516" width="27.6640625" style="20" customWidth="1"/>
    <col min="517" max="518" width="10.33203125" style="20" customWidth="1"/>
    <col min="519" max="519" width="14.6640625" style="20" customWidth="1"/>
    <col min="520" max="520" width="16.83203125" style="20" customWidth="1"/>
    <col min="521" max="521" width="18.83203125" style="20" customWidth="1"/>
    <col min="522" max="522" width="11.1640625" style="20" customWidth="1"/>
    <col min="523" max="523" width="15" style="20" customWidth="1"/>
    <col min="524" max="768" width="11" style="20"/>
    <col min="769" max="769" width="3.6640625" style="20" customWidth="1"/>
    <col min="770" max="770" width="7" style="20" customWidth="1"/>
    <col min="771" max="771" width="36.33203125" style="20" customWidth="1"/>
    <col min="772" max="772" width="27.6640625" style="20" customWidth="1"/>
    <col min="773" max="774" width="10.33203125" style="20" customWidth="1"/>
    <col min="775" max="775" width="14.6640625" style="20" customWidth="1"/>
    <col min="776" max="776" width="16.83203125" style="20" customWidth="1"/>
    <col min="777" max="777" width="18.83203125" style="20" customWidth="1"/>
    <col min="778" max="778" width="11.1640625" style="20" customWidth="1"/>
    <col min="779" max="779" width="15" style="20" customWidth="1"/>
    <col min="780" max="1024" width="11" style="20"/>
    <col min="1025" max="1025" width="3.6640625" style="20" customWidth="1"/>
    <col min="1026" max="1026" width="7" style="20" customWidth="1"/>
    <col min="1027" max="1027" width="36.33203125" style="20" customWidth="1"/>
    <col min="1028" max="1028" width="27.6640625" style="20" customWidth="1"/>
    <col min="1029" max="1030" width="10.33203125" style="20" customWidth="1"/>
    <col min="1031" max="1031" width="14.6640625" style="20" customWidth="1"/>
    <col min="1032" max="1032" width="16.83203125" style="20" customWidth="1"/>
    <col min="1033" max="1033" width="18.83203125" style="20" customWidth="1"/>
    <col min="1034" max="1034" width="11.1640625" style="20" customWidth="1"/>
    <col min="1035" max="1035" width="15" style="20" customWidth="1"/>
    <col min="1036" max="1280" width="11" style="20"/>
    <col min="1281" max="1281" width="3.6640625" style="20" customWidth="1"/>
    <col min="1282" max="1282" width="7" style="20" customWidth="1"/>
    <col min="1283" max="1283" width="36.33203125" style="20" customWidth="1"/>
    <col min="1284" max="1284" width="27.6640625" style="20" customWidth="1"/>
    <col min="1285" max="1286" width="10.33203125" style="20" customWidth="1"/>
    <col min="1287" max="1287" width="14.6640625" style="20" customWidth="1"/>
    <col min="1288" max="1288" width="16.83203125" style="20" customWidth="1"/>
    <col min="1289" max="1289" width="18.83203125" style="20" customWidth="1"/>
    <col min="1290" max="1290" width="11.1640625" style="20" customWidth="1"/>
    <col min="1291" max="1291" width="15" style="20" customWidth="1"/>
    <col min="1292" max="1536" width="11" style="20"/>
    <col min="1537" max="1537" width="3.6640625" style="20" customWidth="1"/>
    <col min="1538" max="1538" width="7" style="20" customWidth="1"/>
    <col min="1539" max="1539" width="36.33203125" style="20" customWidth="1"/>
    <col min="1540" max="1540" width="27.6640625" style="20" customWidth="1"/>
    <col min="1541" max="1542" width="10.33203125" style="20" customWidth="1"/>
    <col min="1543" max="1543" width="14.6640625" style="20" customWidth="1"/>
    <col min="1544" max="1544" width="16.83203125" style="20" customWidth="1"/>
    <col min="1545" max="1545" width="18.83203125" style="20" customWidth="1"/>
    <col min="1546" max="1546" width="11.1640625" style="20" customWidth="1"/>
    <col min="1547" max="1547" width="15" style="20" customWidth="1"/>
    <col min="1548" max="1792" width="11" style="20"/>
    <col min="1793" max="1793" width="3.6640625" style="20" customWidth="1"/>
    <col min="1794" max="1794" width="7" style="20" customWidth="1"/>
    <col min="1795" max="1795" width="36.33203125" style="20" customWidth="1"/>
    <col min="1796" max="1796" width="27.6640625" style="20" customWidth="1"/>
    <col min="1797" max="1798" width="10.33203125" style="20" customWidth="1"/>
    <col min="1799" max="1799" width="14.6640625" style="20" customWidth="1"/>
    <col min="1800" max="1800" width="16.83203125" style="20" customWidth="1"/>
    <col min="1801" max="1801" width="18.83203125" style="20" customWidth="1"/>
    <col min="1802" max="1802" width="11.1640625" style="20" customWidth="1"/>
    <col min="1803" max="1803" width="15" style="20" customWidth="1"/>
    <col min="1804" max="2048" width="11" style="20"/>
    <col min="2049" max="2049" width="3.6640625" style="20" customWidth="1"/>
    <col min="2050" max="2050" width="7" style="20" customWidth="1"/>
    <col min="2051" max="2051" width="36.33203125" style="20" customWidth="1"/>
    <col min="2052" max="2052" width="27.6640625" style="20" customWidth="1"/>
    <col min="2053" max="2054" width="10.33203125" style="20" customWidth="1"/>
    <col min="2055" max="2055" width="14.6640625" style="20" customWidth="1"/>
    <col min="2056" max="2056" width="16.83203125" style="20" customWidth="1"/>
    <col min="2057" max="2057" width="18.83203125" style="20" customWidth="1"/>
    <col min="2058" max="2058" width="11.1640625" style="20" customWidth="1"/>
    <col min="2059" max="2059" width="15" style="20" customWidth="1"/>
    <col min="2060" max="2304" width="11" style="20"/>
    <col min="2305" max="2305" width="3.6640625" style="20" customWidth="1"/>
    <col min="2306" max="2306" width="7" style="20" customWidth="1"/>
    <col min="2307" max="2307" width="36.33203125" style="20" customWidth="1"/>
    <col min="2308" max="2308" width="27.6640625" style="20" customWidth="1"/>
    <col min="2309" max="2310" width="10.33203125" style="20" customWidth="1"/>
    <col min="2311" max="2311" width="14.6640625" style="20" customWidth="1"/>
    <col min="2312" max="2312" width="16.83203125" style="20" customWidth="1"/>
    <col min="2313" max="2313" width="18.83203125" style="20" customWidth="1"/>
    <col min="2314" max="2314" width="11.1640625" style="20" customWidth="1"/>
    <col min="2315" max="2315" width="15" style="20" customWidth="1"/>
    <col min="2316" max="2560" width="11" style="20"/>
    <col min="2561" max="2561" width="3.6640625" style="20" customWidth="1"/>
    <col min="2562" max="2562" width="7" style="20" customWidth="1"/>
    <col min="2563" max="2563" width="36.33203125" style="20" customWidth="1"/>
    <col min="2564" max="2564" width="27.6640625" style="20" customWidth="1"/>
    <col min="2565" max="2566" width="10.33203125" style="20" customWidth="1"/>
    <col min="2567" max="2567" width="14.6640625" style="20" customWidth="1"/>
    <col min="2568" max="2568" width="16.83203125" style="20" customWidth="1"/>
    <col min="2569" max="2569" width="18.83203125" style="20" customWidth="1"/>
    <col min="2570" max="2570" width="11.1640625" style="20" customWidth="1"/>
    <col min="2571" max="2571" width="15" style="20" customWidth="1"/>
    <col min="2572" max="2816" width="11" style="20"/>
    <col min="2817" max="2817" width="3.6640625" style="20" customWidth="1"/>
    <col min="2818" max="2818" width="7" style="20" customWidth="1"/>
    <col min="2819" max="2819" width="36.33203125" style="20" customWidth="1"/>
    <col min="2820" max="2820" width="27.6640625" style="20" customWidth="1"/>
    <col min="2821" max="2822" width="10.33203125" style="20" customWidth="1"/>
    <col min="2823" max="2823" width="14.6640625" style="20" customWidth="1"/>
    <col min="2824" max="2824" width="16.83203125" style="20" customWidth="1"/>
    <col min="2825" max="2825" width="18.83203125" style="20" customWidth="1"/>
    <col min="2826" max="2826" width="11.1640625" style="20" customWidth="1"/>
    <col min="2827" max="2827" width="15" style="20" customWidth="1"/>
    <col min="2828" max="3072" width="11" style="20"/>
    <col min="3073" max="3073" width="3.6640625" style="20" customWidth="1"/>
    <col min="3074" max="3074" width="7" style="20" customWidth="1"/>
    <col min="3075" max="3075" width="36.33203125" style="20" customWidth="1"/>
    <col min="3076" max="3076" width="27.6640625" style="20" customWidth="1"/>
    <col min="3077" max="3078" width="10.33203125" style="20" customWidth="1"/>
    <col min="3079" max="3079" width="14.6640625" style="20" customWidth="1"/>
    <col min="3080" max="3080" width="16.83203125" style="20" customWidth="1"/>
    <col min="3081" max="3081" width="18.83203125" style="20" customWidth="1"/>
    <col min="3082" max="3082" width="11.1640625" style="20" customWidth="1"/>
    <col min="3083" max="3083" width="15" style="20" customWidth="1"/>
    <col min="3084" max="3328" width="11" style="20"/>
    <col min="3329" max="3329" width="3.6640625" style="20" customWidth="1"/>
    <col min="3330" max="3330" width="7" style="20" customWidth="1"/>
    <col min="3331" max="3331" width="36.33203125" style="20" customWidth="1"/>
    <col min="3332" max="3332" width="27.6640625" style="20" customWidth="1"/>
    <col min="3333" max="3334" width="10.33203125" style="20" customWidth="1"/>
    <col min="3335" max="3335" width="14.6640625" style="20" customWidth="1"/>
    <col min="3336" max="3336" width="16.83203125" style="20" customWidth="1"/>
    <col min="3337" max="3337" width="18.83203125" style="20" customWidth="1"/>
    <col min="3338" max="3338" width="11.1640625" style="20" customWidth="1"/>
    <col min="3339" max="3339" width="15" style="20" customWidth="1"/>
    <col min="3340" max="3584" width="11" style="20"/>
    <col min="3585" max="3585" width="3.6640625" style="20" customWidth="1"/>
    <col min="3586" max="3586" width="7" style="20" customWidth="1"/>
    <col min="3587" max="3587" width="36.33203125" style="20" customWidth="1"/>
    <col min="3588" max="3588" width="27.6640625" style="20" customWidth="1"/>
    <col min="3589" max="3590" width="10.33203125" style="20" customWidth="1"/>
    <col min="3591" max="3591" width="14.6640625" style="20" customWidth="1"/>
    <col min="3592" max="3592" width="16.83203125" style="20" customWidth="1"/>
    <col min="3593" max="3593" width="18.83203125" style="20" customWidth="1"/>
    <col min="3594" max="3594" width="11.1640625" style="20" customWidth="1"/>
    <col min="3595" max="3595" width="15" style="20" customWidth="1"/>
    <col min="3596" max="3840" width="11" style="20"/>
    <col min="3841" max="3841" width="3.6640625" style="20" customWidth="1"/>
    <col min="3842" max="3842" width="7" style="20" customWidth="1"/>
    <col min="3843" max="3843" width="36.33203125" style="20" customWidth="1"/>
    <col min="3844" max="3844" width="27.6640625" style="20" customWidth="1"/>
    <col min="3845" max="3846" width="10.33203125" style="20" customWidth="1"/>
    <col min="3847" max="3847" width="14.6640625" style="20" customWidth="1"/>
    <col min="3848" max="3848" width="16.83203125" style="20" customWidth="1"/>
    <col min="3849" max="3849" width="18.83203125" style="20" customWidth="1"/>
    <col min="3850" max="3850" width="11.1640625" style="20" customWidth="1"/>
    <col min="3851" max="3851" width="15" style="20" customWidth="1"/>
    <col min="3852" max="4096" width="11" style="20"/>
    <col min="4097" max="4097" width="3.6640625" style="20" customWidth="1"/>
    <col min="4098" max="4098" width="7" style="20" customWidth="1"/>
    <col min="4099" max="4099" width="36.33203125" style="20" customWidth="1"/>
    <col min="4100" max="4100" width="27.6640625" style="20" customWidth="1"/>
    <col min="4101" max="4102" width="10.33203125" style="20" customWidth="1"/>
    <col min="4103" max="4103" width="14.6640625" style="20" customWidth="1"/>
    <col min="4104" max="4104" width="16.83203125" style="20" customWidth="1"/>
    <col min="4105" max="4105" width="18.83203125" style="20" customWidth="1"/>
    <col min="4106" max="4106" width="11.1640625" style="20" customWidth="1"/>
    <col min="4107" max="4107" width="15" style="20" customWidth="1"/>
    <col min="4108" max="4352" width="11" style="20"/>
    <col min="4353" max="4353" width="3.6640625" style="20" customWidth="1"/>
    <col min="4354" max="4354" width="7" style="20" customWidth="1"/>
    <col min="4355" max="4355" width="36.33203125" style="20" customWidth="1"/>
    <col min="4356" max="4356" width="27.6640625" style="20" customWidth="1"/>
    <col min="4357" max="4358" width="10.33203125" style="20" customWidth="1"/>
    <col min="4359" max="4359" width="14.6640625" style="20" customWidth="1"/>
    <col min="4360" max="4360" width="16.83203125" style="20" customWidth="1"/>
    <col min="4361" max="4361" width="18.83203125" style="20" customWidth="1"/>
    <col min="4362" max="4362" width="11.1640625" style="20" customWidth="1"/>
    <col min="4363" max="4363" width="15" style="20" customWidth="1"/>
    <col min="4364" max="4608" width="11" style="20"/>
    <col min="4609" max="4609" width="3.6640625" style="20" customWidth="1"/>
    <col min="4610" max="4610" width="7" style="20" customWidth="1"/>
    <col min="4611" max="4611" width="36.33203125" style="20" customWidth="1"/>
    <col min="4612" max="4612" width="27.6640625" style="20" customWidth="1"/>
    <col min="4613" max="4614" width="10.33203125" style="20" customWidth="1"/>
    <col min="4615" max="4615" width="14.6640625" style="20" customWidth="1"/>
    <col min="4616" max="4616" width="16.83203125" style="20" customWidth="1"/>
    <col min="4617" max="4617" width="18.83203125" style="20" customWidth="1"/>
    <col min="4618" max="4618" width="11.1640625" style="20" customWidth="1"/>
    <col min="4619" max="4619" width="15" style="20" customWidth="1"/>
    <col min="4620" max="4864" width="11" style="20"/>
    <col min="4865" max="4865" width="3.6640625" style="20" customWidth="1"/>
    <col min="4866" max="4866" width="7" style="20" customWidth="1"/>
    <col min="4867" max="4867" width="36.33203125" style="20" customWidth="1"/>
    <col min="4868" max="4868" width="27.6640625" style="20" customWidth="1"/>
    <col min="4869" max="4870" width="10.33203125" style="20" customWidth="1"/>
    <col min="4871" max="4871" width="14.6640625" style="20" customWidth="1"/>
    <col min="4872" max="4872" width="16.83203125" style="20" customWidth="1"/>
    <col min="4873" max="4873" width="18.83203125" style="20" customWidth="1"/>
    <col min="4874" max="4874" width="11.1640625" style="20" customWidth="1"/>
    <col min="4875" max="4875" width="15" style="20" customWidth="1"/>
    <col min="4876" max="5120" width="11" style="20"/>
    <col min="5121" max="5121" width="3.6640625" style="20" customWidth="1"/>
    <col min="5122" max="5122" width="7" style="20" customWidth="1"/>
    <col min="5123" max="5123" width="36.33203125" style="20" customWidth="1"/>
    <col min="5124" max="5124" width="27.6640625" style="20" customWidth="1"/>
    <col min="5125" max="5126" width="10.33203125" style="20" customWidth="1"/>
    <col min="5127" max="5127" width="14.6640625" style="20" customWidth="1"/>
    <col min="5128" max="5128" width="16.83203125" style="20" customWidth="1"/>
    <col min="5129" max="5129" width="18.83203125" style="20" customWidth="1"/>
    <col min="5130" max="5130" width="11.1640625" style="20" customWidth="1"/>
    <col min="5131" max="5131" width="15" style="20" customWidth="1"/>
    <col min="5132" max="5376" width="11" style="20"/>
    <col min="5377" max="5377" width="3.6640625" style="20" customWidth="1"/>
    <col min="5378" max="5378" width="7" style="20" customWidth="1"/>
    <col min="5379" max="5379" width="36.33203125" style="20" customWidth="1"/>
    <col min="5380" max="5380" width="27.6640625" style="20" customWidth="1"/>
    <col min="5381" max="5382" width="10.33203125" style="20" customWidth="1"/>
    <col min="5383" max="5383" width="14.6640625" style="20" customWidth="1"/>
    <col min="5384" max="5384" width="16.83203125" style="20" customWidth="1"/>
    <col min="5385" max="5385" width="18.83203125" style="20" customWidth="1"/>
    <col min="5386" max="5386" width="11.1640625" style="20" customWidth="1"/>
    <col min="5387" max="5387" width="15" style="20" customWidth="1"/>
    <col min="5388" max="5632" width="11" style="20"/>
    <col min="5633" max="5633" width="3.6640625" style="20" customWidth="1"/>
    <col min="5634" max="5634" width="7" style="20" customWidth="1"/>
    <col min="5635" max="5635" width="36.33203125" style="20" customWidth="1"/>
    <col min="5636" max="5636" width="27.6640625" style="20" customWidth="1"/>
    <col min="5637" max="5638" width="10.33203125" style="20" customWidth="1"/>
    <col min="5639" max="5639" width="14.6640625" style="20" customWidth="1"/>
    <col min="5640" max="5640" width="16.83203125" style="20" customWidth="1"/>
    <col min="5641" max="5641" width="18.83203125" style="20" customWidth="1"/>
    <col min="5642" max="5642" width="11.1640625" style="20" customWidth="1"/>
    <col min="5643" max="5643" width="15" style="20" customWidth="1"/>
    <col min="5644" max="5888" width="11" style="20"/>
    <col min="5889" max="5889" width="3.6640625" style="20" customWidth="1"/>
    <col min="5890" max="5890" width="7" style="20" customWidth="1"/>
    <col min="5891" max="5891" width="36.33203125" style="20" customWidth="1"/>
    <col min="5892" max="5892" width="27.6640625" style="20" customWidth="1"/>
    <col min="5893" max="5894" width="10.33203125" style="20" customWidth="1"/>
    <col min="5895" max="5895" width="14.6640625" style="20" customWidth="1"/>
    <col min="5896" max="5896" width="16.83203125" style="20" customWidth="1"/>
    <col min="5897" max="5897" width="18.83203125" style="20" customWidth="1"/>
    <col min="5898" max="5898" width="11.1640625" style="20" customWidth="1"/>
    <col min="5899" max="5899" width="15" style="20" customWidth="1"/>
    <col min="5900" max="6144" width="11" style="20"/>
    <col min="6145" max="6145" width="3.6640625" style="20" customWidth="1"/>
    <col min="6146" max="6146" width="7" style="20" customWidth="1"/>
    <col min="6147" max="6147" width="36.33203125" style="20" customWidth="1"/>
    <col min="6148" max="6148" width="27.6640625" style="20" customWidth="1"/>
    <col min="6149" max="6150" width="10.33203125" style="20" customWidth="1"/>
    <col min="6151" max="6151" width="14.6640625" style="20" customWidth="1"/>
    <col min="6152" max="6152" width="16.83203125" style="20" customWidth="1"/>
    <col min="6153" max="6153" width="18.83203125" style="20" customWidth="1"/>
    <col min="6154" max="6154" width="11.1640625" style="20" customWidth="1"/>
    <col min="6155" max="6155" width="15" style="20" customWidth="1"/>
    <col min="6156" max="6400" width="11" style="20"/>
    <col min="6401" max="6401" width="3.6640625" style="20" customWidth="1"/>
    <col min="6402" max="6402" width="7" style="20" customWidth="1"/>
    <col min="6403" max="6403" width="36.33203125" style="20" customWidth="1"/>
    <col min="6404" max="6404" width="27.6640625" style="20" customWidth="1"/>
    <col min="6405" max="6406" width="10.33203125" style="20" customWidth="1"/>
    <col min="6407" max="6407" width="14.6640625" style="20" customWidth="1"/>
    <col min="6408" max="6408" width="16.83203125" style="20" customWidth="1"/>
    <col min="6409" max="6409" width="18.83203125" style="20" customWidth="1"/>
    <col min="6410" max="6410" width="11.1640625" style="20" customWidth="1"/>
    <col min="6411" max="6411" width="15" style="20" customWidth="1"/>
    <col min="6412" max="6656" width="11" style="20"/>
    <col min="6657" max="6657" width="3.6640625" style="20" customWidth="1"/>
    <col min="6658" max="6658" width="7" style="20" customWidth="1"/>
    <col min="6659" max="6659" width="36.33203125" style="20" customWidth="1"/>
    <col min="6660" max="6660" width="27.6640625" style="20" customWidth="1"/>
    <col min="6661" max="6662" width="10.33203125" style="20" customWidth="1"/>
    <col min="6663" max="6663" width="14.6640625" style="20" customWidth="1"/>
    <col min="6664" max="6664" width="16.83203125" style="20" customWidth="1"/>
    <col min="6665" max="6665" width="18.83203125" style="20" customWidth="1"/>
    <col min="6666" max="6666" width="11.1640625" style="20" customWidth="1"/>
    <col min="6667" max="6667" width="15" style="20" customWidth="1"/>
    <col min="6668" max="6912" width="11" style="20"/>
    <col min="6913" max="6913" width="3.6640625" style="20" customWidth="1"/>
    <col min="6914" max="6914" width="7" style="20" customWidth="1"/>
    <col min="6915" max="6915" width="36.33203125" style="20" customWidth="1"/>
    <col min="6916" max="6916" width="27.6640625" style="20" customWidth="1"/>
    <col min="6917" max="6918" width="10.33203125" style="20" customWidth="1"/>
    <col min="6919" max="6919" width="14.6640625" style="20" customWidth="1"/>
    <col min="6920" max="6920" width="16.83203125" style="20" customWidth="1"/>
    <col min="6921" max="6921" width="18.83203125" style="20" customWidth="1"/>
    <col min="6922" max="6922" width="11.1640625" style="20" customWidth="1"/>
    <col min="6923" max="6923" width="15" style="20" customWidth="1"/>
    <col min="6924" max="7168" width="11" style="20"/>
    <col min="7169" max="7169" width="3.6640625" style="20" customWidth="1"/>
    <col min="7170" max="7170" width="7" style="20" customWidth="1"/>
    <col min="7171" max="7171" width="36.33203125" style="20" customWidth="1"/>
    <col min="7172" max="7172" width="27.6640625" style="20" customWidth="1"/>
    <col min="7173" max="7174" width="10.33203125" style="20" customWidth="1"/>
    <col min="7175" max="7175" width="14.6640625" style="20" customWidth="1"/>
    <col min="7176" max="7176" width="16.83203125" style="20" customWidth="1"/>
    <col min="7177" max="7177" width="18.83203125" style="20" customWidth="1"/>
    <col min="7178" max="7178" width="11.1640625" style="20" customWidth="1"/>
    <col min="7179" max="7179" width="15" style="20" customWidth="1"/>
    <col min="7180" max="7424" width="11" style="20"/>
    <col min="7425" max="7425" width="3.6640625" style="20" customWidth="1"/>
    <col min="7426" max="7426" width="7" style="20" customWidth="1"/>
    <col min="7427" max="7427" width="36.33203125" style="20" customWidth="1"/>
    <col min="7428" max="7428" width="27.6640625" style="20" customWidth="1"/>
    <col min="7429" max="7430" width="10.33203125" style="20" customWidth="1"/>
    <col min="7431" max="7431" width="14.6640625" style="20" customWidth="1"/>
    <col min="7432" max="7432" width="16.83203125" style="20" customWidth="1"/>
    <col min="7433" max="7433" width="18.83203125" style="20" customWidth="1"/>
    <col min="7434" max="7434" width="11.1640625" style="20" customWidth="1"/>
    <col min="7435" max="7435" width="15" style="20" customWidth="1"/>
    <col min="7436" max="7680" width="11" style="20"/>
    <col min="7681" max="7681" width="3.6640625" style="20" customWidth="1"/>
    <col min="7682" max="7682" width="7" style="20" customWidth="1"/>
    <col min="7683" max="7683" width="36.33203125" style="20" customWidth="1"/>
    <col min="7684" max="7684" width="27.6640625" style="20" customWidth="1"/>
    <col min="7685" max="7686" width="10.33203125" style="20" customWidth="1"/>
    <col min="7687" max="7687" width="14.6640625" style="20" customWidth="1"/>
    <col min="7688" max="7688" width="16.83203125" style="20" customWidth="1"/>
    <col min="7689" max="7689" width="18.83203125" style="20" customWidth="1"/>
    <col min="7690" max="7690" width="11.1640625" style="20" customWidth="1"/>
    <col min="7691" max="7691" width="15" style="20" customWidth="1"/>
    <col min="7692" max="7936" width="11" style="20"/>
    <col min="7937" max="7937" width="3.6640625" style="20" customWidth="1"/>
    <col min="7938" max="7938" width="7" style="20" customWidth="1"/>
    <col min="7939" max="7939" width="36.33203125" style="20" customWidth="1"/>
    <col min="7940" max="7940" width="27.6640625" style="20" customWidth="1"/>
    <col min="7941" max="7942" width="10.33203125" style="20" customWidth="1"/>
    <col min="7943" max="7943" width="14.6640625" style="20" customWidth="1"/>
    <col min="7944" max="7944" width="16.83203125" style="20" customWidth="1"/>
    <col min="7945" max="7945" width="18.83203125" style="20" customWidth="1"/>
    <col min="7946" max="7946" width="11.1640625" style="20" customWidth="1"/>
    <col min="7947" max="7947" width="15" style="20" customWidth="1"/>
    <col min="7948" max="8192" width="11" style="20"/>
    <col min="8193" max="8193" width="3.6640625" style="20" customWidth="1"/>
    <col min="8194" max="8194" width="7" style="20" customWidth="1"/>
    <col min="8195" max="8195" width="36.33203125" style="20" customWidth="1"/>
    <col min="8196" max="8196" width="27.6640625" style="20" customWidth="1"/>
    <col min="8197" max="8198" width="10.33203125" style="20" customWidth="1"/>
    <col min="8199" max="8199" width="14.6640625" style="20" customWidth="1"/>
    <col min="8200" max="8200" width="16.83203125" style="20" customWidth="1"/>
    <col min="8201" max="8201" width="18.83203125" style="20" customWidth="1"/>
    <col min="8202" max="8202" width="11.1640625" style="20" customWidth="1"/>
    <col min="8203" max="8203" width="15" style="20" customWidth="1"/>
    <col min="8204" max="8448" width="11" style="20"/>
    <col min="8449" max="8449" width="3.6640625" style="20" customWidth="1"/>
    <col min="8450" max="8450" width="7" style="20" customWidth="1"/>
    <col min="8451" max="8451" width="36.33203125" style="20" customWidth="1"/>
    <col min="8452" max="8452" width="27.6640625" style="20" customWidth="1"/>
    <col min="8453" max="8454" width="10.33203125" style="20" customWidth="1"/>
    <col min="8455" max="8455" width="14.6640625" style="20" customWidth="1"/>
    <col min="8456" max="8456" width="16.83203125" style="20" customWidth="1"/>
    <col min="8457" max="8457" width="18.83203125" style="20" customWidth="1"/>
    <col min="8458" max="8458" width="11.1640625" style="20" customWidth="1"/>
    <col min="8459" max="8459" width="15" style="20" customWidth="1"/>
    <col min="8460" max="8704" width="11" style="20"/>
    <col min="8705" max="8705" width="3.6640625" style="20" customWidth="1"/>
    <col min="8706" max="8706" width="7" style="20" customWidth="1"/>
    <col min="8707" max="8707" width="36.33203125" style="20" customWidth="1"/>
    <col min="8708" max="8708" width="27.6640625" style="20" customWidth="1"/>
    <col min="8709" max="8710" width="10.33203125" style="20" customWidth="1"/>
    <col min="8711" max="8711" width="14.6640625" style="20" customWidth="1"/>
    <col min="8712" max="8712" width="16.83203125" style="20" customWidth="1"/>
    <col min="8713" max="8713" width="18.83203125" style="20" customWidth="1"/>
    <col min="8714" max="8714" width="11.1640625" style="20" customWidth="1"/>
    <col min="8715" max="8715" width="15" style="20" customWidth="1"/>
    <col min="8716" max="8960" width="11" style="20"/>
    <col min="8961" max="8961" width="3.6640625" style="20" customWidth="1"/>
    <col min="8962" max="8962" width="7" style="20" customWidth="1"/>
    <col min="8963" max="8963" width="36.33203125" style="20" customWidth="1"/>
    <col min="8964" max="8964" width="27.6640625" style="20" customWidth="1"/>
    <col min="8965" max="8966" width="10.33203125" style="20" customWidth="1"/>
    <col min="8967" max="8967" width="14.6640625" style="20" customWidth="1"/>
    <col min="8968" max="8968" width="16.83203125" style="20" customWidth="1"/>
    <col min="8969" max="8969" width="18.83203125" style="20" customWidth="1"/>
    <col min="8970" max="8970" width="11.1640625" style="20" customWidth="1"/>
    <col min="8971" max="8971" width="15" style="20" customWidth="1"/>
    <col min="8972" max="9216" width="11" style="20"/>
    <col min="9217" max="9217" width="3.6640625" style="20" customWidth="1"/>
    <col min="9218" max="9218" width="7" style="20" customWidth="1"/>
    <col min="9219" max="9219" width="36.33203125" style="20" customWidth="1"/>
    <col min="9220" max="9220" width="27.6640625" style="20" customWidth="1"/>
    <col min="9221" max="9222" width="10.33203125" style="20" customWidth="1"/>
    <col min="9223" max="9223" width="14.6640625" style="20" customWidth="1"/>
    <col min="9224" max="9224" width="16.83203125" style="20" customWidth="1"/>
    <col min="9225" max="9225" width="18.83203125" style="20" customWidth="1"/>
    <col min="9226" max="9226" width="11.1640625" style="20" customWidth="1"/>
    <col min="9227" max="9227" width="15" style="20" customWidth="1"/>
    <col min="9228" max="9472" width="11" style="20"/>
    <col min="9473" max="9473" width="3.6640625" style="20" customWidth="1"/>
    <col min="9474" max="9474" width="7" style="20" customWidth="1"/>
    <col min="9475" max="9475" width="36.33203125" style="20" customWidth="1"/>
    <col min="9476" max="9476" width="27.6640625" style="20" customWidth="1"/>
    <col min="9477" max="9478" width="10.33203125" style="20" customWidth="1"/>
    <col min="9479" max="9479" width="14.6640625" style="20" customWidth="1"/>
    <col min="9480" max="9480" width="16.83203125" style="20" customWidth="1"/>
    <col min="9481" max="9481" width="18.83203125" style="20" customWidth="1"/>
    <col min="9482" max="9482" width="11.1640625" style="20" customWidth="1"/>
    <col min="9483" max="9483" width="15" style="20" customWidth="1"/>
    <col min="9484" max="9728" width="11" style="20"/>
    <col min="9729" max="9729" width="3.6640625" style="20" customWidth="1"/>
    <col min="9730" max="9730" width="7" style="20" customWidth="1"/>
    <col min="9731" max="9731" width="36.33203125" style="20" customWidth="1"/>
    <col min="9732" max="9732" width="27.6640625" style="20" customWidth="1"/>
    <col min="9733" max="9734" width="10.33203125" style="20" customWidth="1"/>
    <col min="9735" max="9735" width="14.6640625" style="20" customWidth="1"/>
    <col min="9736" max="9736" width="16.83203125" style="20" customWidth="1"/>
    <col min="9737" max="9737" width="18.83203125" style="20" customWidth="1"/>
    <col min="9738" max="9738" width="11.1640625" style="20" customWidth="1"/>
    <col min="9739" max="9739" width="15" style="20" customWidth="1"/>
    <col min="9740" max="9984" width="11" style="20"/>
    <col min="9985" max="9985" width="3.6640625" style="20" customWidth="1"/>
    <col min="9986" max="9986" width="7" style="20" customWidth="1"/>
    <col min="9987" max="9987" width="36.33203125" style="20" customWidth="1"/>
    <col min="9988" max="9988" width="27.6640625" style="20" customWidth="1"/>
    <col min="9989" max="9990" width="10.33203125" style="20" customWidth="1"/>
    <col min="9991" max="9991" width="14.6640625" style="20" customWidth="1"/>
    <col min="9992" max="9992" width="16.83203125" style="20" customWidth="1"/>
    <col min="9993" max="9993" width="18.83203125" style="20" customWidth="1"/>
    <col min="9994" max="9994" width="11.1640625" style="20" customWidth="1"/>
    <col min="9995" max="9995" width="15" style="20" customWidth="1"/>
    <col min="9996" max="10240" width="11" style="20"/>
    <col min="10241" max="10241" width="3.6640625" style="20" customWidth="1"/>
    <col min="10242" max="10242" width="7" style="20" customWidth="1"/>
    <col min="10243" max="10243" width="36.33203125" style="20" customWidth="1"/>
    <col min="10244" max="10244" width="27.6640625" style="20" customWidth="1"/>
    <col min="10245" max="10246" width="10.33203125" style="20" customWidth="1"/>
    <col min="10247" max="10247" width="14.6640625" style="20" customWidth="1"/>
    <col min="10248" max="10248" width="16.83203125" style="20" customWidth="1"/>
    <col min="10249" max="10249" width="18.83203125" style="20" customWidth="1"/>
    <col min="10250" max="10250" width="11.1640625" style="20" customWidth="1"/>
    <col min="10251" max="10251" width="15" style="20" customWidth="1"/>
    <col min="10252" max="10496" width="11" style="20"/>
    <col min="10497" max="10497" width="3.6640625" style="20" customWidth="1"/>
    <col min="10498" max="10498" width="7" style="20" customWidth="1"/>
    <col min="10499" max="10499" width="36.33203125" style="20" customWidth="1"/>
    <col min="10500" max="10500" width="27.6640625" style="20" customWidth="1"/>
    <col min="10501" max="10502" width="10.33203125" style="20" customWidth="1"/>
    <col min="10503" max="10503" width="14.6640625" style="20" customWidth="1"/>
    <col min="10504" max="10504" width="16.83203125" style="20" customWidth="1"/>
    <col min="10505" max="10505" width="18.83203125" style="20" customWidth="1"/>
    <col min="10506" max="10506" width="11.1640625" style="20" customWidth="1"/>
    <col min="10507" max="10507" width="15" style="20" customWidth="1"/>
    <col min="10508" max="10752" width="11" style="20"/>
    <col min="10753" max="10753" width="3.6640625" style="20" customWidth="1"/>
    <col min="10754" max="10754" width="7" style="20" customWidth="1"/>
    <col min="10755" max="10755" width="36.33203125" style="20" customWidth="1"/>
    <col min="10756" max="10756" width="27.6640625" style="20" customWidth="1"/>
    <col min="10757" max="10758" width="10.33203125" style="20" customWidth="1"/>
    <col min="10759" max="10759" width="14.6640625" style="20" customWidth="1"/>
    <col min="10760" max="10760" width="16.83203125" style="20" customWidth="1"/>
    <col min="10761" max="10761" width="18.83203125" style="20" customWidth="1"/>
    <col min="10762" max="10762" width="11.1640625" style="20" customWidth="1"/>
    <col min="10763" max="10763" width="15" style="20" customWidth="1"/>
    <col min="10764" max="11008" width="11" style="20"/>
    <col min="11009" max="11009" width="3.6640625" style="20" customWidth="1"/>
    <col min="11010" max="11010" width="7" style="20" customWidth="1"/>
    <col min="11011" max="11011" width="36.33203125" style="20" customWidth="1"/>
    <col min="11012" max="11012" width="27.6640625" style="20" customWidth="1"/>
    <col min="11013" max="11014" width="10.33203125" style="20" customWidth="1"/>
    <col min="11015" max="11015" width="14.6640625" style="20" customWidth="1"/>
    <col min="11016" max="11016" width="16.83203125" style="20" customWidth="1"/>
    <col min="11017" max="11017" width="18.83203125" style="20" customWidth="1"/>
    <col min="11018" max="11018" width="11.1640625" style="20" customWidth="1"/>
    <col min="11019" max="11019" width="15" style="20" customWidth="1"/>
    <col min="11020" max="11264" width="11" style="20"/>
    <col min="11265" max="11265" width="3.6640625" style="20" customWidth="1"/>
    <col min="11266" max="11266" width="7" style="20" customWidth="1"/>
    <col min="11267" max="11267" width="36.33203125" style="20" customWidth="1"/>
    <col min="11268" max="11268" width="27.6640625" style="20" customWidth="1"/>
    <col min="11269" max="11270" width="10.33203125" style="20" customWidth="1"/>
    <col min="11271" max="11271" width="14.6640625" style="20" customWidth="1"/>
    <col min="11272" max="11272" width="16.83203125" style="20" customWidth="1"/>
    <col min="11273" max="11273" width="18.83203125" style="20" customWidth="1"/>
    <col min="11274" max="11274" width="11.1640625" style="20" customWidth="1"/>
    <col min="11275" max="11275" width="15" style="20" customWidth="1"/>
    <col min="11276" max="11520" width="11" style="20"/>
    <col min="11521" max="11521" width="3.6640625" style="20" customWidth="1"/>
    <col min="11522" max="11522" width="7" style="20" customWidth="1"/>
    <col min="11523" max="11523" width="36.33203125" style="20" customWidth="1"/>
    <col min="11524" max="11524" width="27.6640625" style="20" customWidth="1"/>
    <col min="11525" max="11526" width="10.33203125" style="20" customWidth="1"/>
    <col min="11527" max="11527" width="14.6640625" style="20" customWidth="1"/>
    <col min="11528" max="11528" width="16.83203125" style="20" customWidth="1"/>
    <col min="11529" max="11529" width="18.83203125" style="20" customWidth="1"/>
    <col min="11530" max="11530" width="11.1640625" style="20" customWidth="1"/>
    <col min="11531" max="11531" width="15" style="20" customWidth="1"/>
    <col min="11532" max="11776" width="11" style="20"/>
    <col min="11777" max="11777" width="3.6640625" style="20" customWidth="1"/>
    <col min="11778" max="11778" width="7" style="20" customWidth="1"/>
    <col min="11779" max="11779" width="36.33203125" style="20" customWidth="1"/>
    <col min="11780" max="11780" width="27.6640625" style="20" customWidth="1"/>
    <col min="11781" max="11782" width="10.33203125" style="20" customWidth="1"/>
    <col min="11783" max="11783" width="14.6640625" style="20" customWidth="1"/>
    <col min="11784" max="11784" width="16.83203125" style="20" customWidth="1"/>
    <col min="11785" max="11785" width="18.83203125" style="20" customWidth="1"/>
    <col min="11786" max="11786" width="11.1640625" style="20" customWidth="1"/>
    <col min="11787" max="11787" width="15" style="20" customWidth="1"/>
    <col min="11788" max="12032" width="11" style="20"/>
    <col min="12033" max="12033" width="3.6640625" style="20" customWidth="1"/>
    <col min="12034" max="12034" width="7" style="20" customWidth="1"/>
    <col min="12035" max="12035" width="36.33203125" style="20" customWidth="1"/>
    <col min="12036" max="12036" width="27.6640625" style="20" customWidth="1"/>
    <col min="12037" max="12038" width="10.33203125" style="20" customWidth="1"/>
    <col min="12039" max="12039" width="14.6640625" style="20" customWidth="1"/>
    <col min="12040" max="12040" width="16.83203125" style="20" customWidth="1"/>
    <col min="12041" max="12041" width="18.83203125" style="20" customWidth="1"/>
    <col min="12042" max="12042" width="11.1640625" style="20" customWidth="1"/>
    <col min="12043" max="12043" width="15" style="20" customWidth="1"/>
    <col min="12044" max="12288" width="11" style="20"/>
    <col min="12289" max="12289" width="3.6640625" style="20" customWidth="1"/>
    <col min="12290" max="12290" width="7" style="20" customWidth="1"/>
    <col min="12291" max="12291" width="36.33203125" style="20" customWidth="1"/>
    <col min="12292" max="12292" width="27.6640625" style="20" customWidth="1"/>
    <col min="12293" max="12294" width="10.33203125" style="20" customWidth="1"/>
    <col min="12295" max="12295" width="14.6640625" style="20" customWidth="1"/>
    <col min="12296" max="12296" width="16.83203125" style="20" customWidth="1"/>
    <col min="12297" max="12297" width="18.83203125" style="20" customWidth="1"/>
    <col min="12298" max="12298" width="11.1640625" style="20" customWidth="1"/>
    <col min="12299" max="12299" width="15" style="20" customWidth="1"/>
    <col min="12300" max="12544" width="11" style="20"/>
    <col min="12545" max="12545" width="3.6640625" style="20" customWidth="1"/>
    <col min="12546" max="12546" width="7" style="20" customWidth="1"/>
    <col min="12547" max="12547" width="36.33203125" style="20" customWidth="1"/>
    <col min="12548" max="12548" width="27.6640625" style="20" customWidth="1"/>
    <col min="12549" max="12550" width="10.33203125" style="20" customWidth="1"/>
    <col min="12551" max="12551" width="14.6640625" style="20" customWidth="1"/>
    <col min="12552" max="12552" width="16.83203125" style="20" customWidth="1"/>
    <col min="12553" max="12553" width="18.83203125" style="20" customWidth="1"/>
    <col min="12554" max="12554" width="11.1640625" style="20" customWidth="1"/>
    <col min="12555" max="12555" width="15" style="20" customWidth="1"/>
    <col min="12556" max="12800" width="11" style="20"/>
    <col min="12801" max="12801" width="3.6640625" style="20" customWidth="1"/>
    <col min="12802" max="12802" width="7" style="20" customWidth="1"/>
    <col min="12803" max="12803" width="36.33203125" style="20" customWidth="1"/>
    <col min="12804" max="12804" width="27.6640625" style="20" customWidth="1"/>
    <col min="12805" max="12806" width="10.33203125" style="20" customWidth="1"/>
    <col min="12807" max="12807" width="14.6640625" style="20" customWidth="1"/>
    <col min="12808" max="12808" width="16.83203125" style="20" customWidth="1"/>
    <col min="12809" max="12809" width="18.83203125" style="20" customWidth="1"/>
    <col min="12810" max="12810" width="11.1640625" style="20" customWidth="1"/>
    <col min="12811" max="12811" width="15" style="20" customWidth="1"/>
    <col min="12812" max="13056" width="11" style="20"/>
    <col min="13057" max="13057" width="3.6640625" style="20" customWidth="1"/>
    <col min="13058" max="13058" width="7" style="20" customWidth="1"/>
    <col min="13059" max="13059" width="36.33203125" style="20" customWidth="1"/>
    <col min="13060" max="13060" width="27.6640625" style="20" customWidth="1"/>
    <col min="13061" max="13062" width="10.33203125" style="20" customWidth="1"/>
    <col min="13063" max="13063" width="14.6640625" style="20" customWidth="1"/>
    <col min="13064" max="13064" width="16.83203125" style="20" customWidth="1"/>
    <col min="13065" max="13065" width="18.83203125" style="20" customWidth="1"/>
    <col min="13066" max="13066" width="11.1640625" style="20" customWidth="1"/>
    <col min="13067" max="13067" width="15" style="20" customWidth="1"/>
    <col min="13068" max="13312" width="11" style="20"/>
    <col min="13313" max="13313" width="3.6640625" style="20" customWidth="1"/>
    <col min="13314" max="13314" width="7" style="20" customWidth="1"/>
    <col min="13315" max="13315" width="36.33203125" style="20" customWidth="1"/>
    <col min="13316" max="13316" width="27.6640625" style="20" customWidth="1"/>
    <col min="13317" max="13318" width="10.33203125" style="20" customWidth="1"/>
    <col min="13319" max="13319" width="14.6640625" style="20" customWidth="1"/>
    <col min="13320" max="13320" width="16.83203125" style="20" customWidth="1"/>
    <col min="13321" max="13321" width="18.83203125" style="20" customWidth="1"/>
    <col min="13322" max="13322" width="11.1640625" style="20" customWidth="1"/>
    <col min="13323" max="13323" width="15" style="20" customWidth="1"/>
    <col min="13324" max="13568" width="11" style="20"/>
    <col min="13569" max="13569" width="3.6640625" style="20" customWidth="1"/>
    <col min="13570" max="13570" width="7" style="20" customWidth="1"/>
    <col min="13571" max="13571" width="36.33203125" style="20" customWidth="1"/>
    <col min="13572" max="13572" width="27.6640625" style="20" customWidth="1"/>
    <col min="13573" max="13574" width="10.33203125" style="20" customWidth="1"/>
    <col min="13575" max="13575" width="14.6640625" style="20" customWidth="1"/>
    <col min="13576" max="13576" width="16.83203125" style="20" customWidth="1"/>
    <col min="13577" max="13577" width="18.83203125" style="20" customWidth="1"/>
    <col min="13578" max="13578" width="11.1640625" style="20" customWidth="1"/>
    <col min="13579" max="13579" width="15" style="20" customWidth="1"/>
    <col min="13580" max="13824" width="11" style="20"/>
    <col min="13825" max="13825" width="3.6640625" style="20" customWidth="1"/>
    <col min="13826" max="13826" width="7" style="20" customWidth="1"/>
    <col min="13827" max="13827" width="36.33203125" style="20" customWidth="1"/>
    <col min="13828" max="13828" width="27.6640625" style="20" customWidth="1"/>
    <col min="13829" max="13830" width="10.33203125" style="20" customWidth="1"/>
    <col min="13831" max="13831" width="14.6640625" style="20" customWidth="1"/>
    <col min="13832" max="13832" width="16.83203125" style="20" customWidth="1"/>
    <col min="13833" max="13833" width="18.83203125" style="20" customWidth="1"/>
    <col min="13834" max="13834" width="11.1640625" style="20" customWidth="1"/>
    <col min="13835" max="13835" width="15" style="20" customWidth="1"/>
    <col min="13836" max="14080" width="11" style="20"/>
    <col min="14081" max="14081" width="3.6640625" style="20" customWidth="1"/>
    <col min="14082" max="14082" width="7" style="20" customWidth="1"/>
    <col min="14083" max="14083" width="36.33203125" style="20" customWidth="1"/>
    <col min="14084" max="14084" width="27.6640625" style="20" customWidth="1"/>
    <col min="14085" max="14086" width="10.33203125" style="20" customWidth="1"/>
    <col min="14087" max="14087" width="14.6640625" style="20" customWidth="1"/>
    <col min="14088" max="14088" width="16.83203125" style="20" customWidth="1"/>
    <col min="14089" max="14089" width="18.83203125" style="20" customWidth="1"/>
    <col min="14090" max="14090" width="11.1640625" style="20" customWidth="1"/>
    <col min="14091" max="14091" width="15" style="20" customWidth="1"/>
    <col min="14092" max="14336" width="11" style="20"/>
    <col min="14337" max="14337" width="3.6640625" style="20" customWidth="1"/>
    <col min="14338" max="14338" width="7" style="20" customWidth="1"/>
    <col min="14339" max="14339" width="36.33203125" style="20" customWidth="1"/>
    <col min="14340" max="14340" width="27.6640625" style="20" customWidth="1"/>
    <col min="14341" max="14342" width="10.33203125" style="20" customWidth="1"/>
    <col min="14343" max="14343" width="14.6640625" style="20" customWidth="1"/>
    <col min="14344" max="14344" width="16.83203125" style="20" customWidth="1"/>
    <col min="14345" max="14345" width="18.83203125" style="20" customWidth="1"/>
    <col min="14346" max="14346" width="11.1640625" style="20" customWidth="1"/>
    <col min="14347" max="14347" width="15" style="20" customWidth="1"/>
    <col min="14348" max="14592" width="11" style="20"/>
    <col min="14593" max="14593" width="3.6640625" style="20" customWidth="1"/>
    <col min="14594" max="14594" width="7" style="20" customWidth="1"/>
    <col min="14595" max="14595" width="36.33203125" style="20" customWidth="1"/>
    <col min="14596" max="14596" width="27.6640625" style="20" customWidth="1"/>
    <col min="14597" max="14598" width="10.33203125" style="20" customWidth="1"/>
    <col min="14599" max="14599" width="14.6640625" style="20" customWidth="1"/>
    <col min="14600" max="14600" width="16.83203125" style="20" customWidth="1"/>
    <col min="14601" max="14601" width="18.83203125" style="20" customWidth="1"/>
    <col min="14602" max="14602" width="11.1640625" style="20" customWidth="1"/>
    <col min="14603" max="14603" width="15" style="20" customWidth="1"/>
    <col min="14604" max="14848" width="11" style="20"/>
    <col min="14849" max="14849" width="3.6640625" style="20" customWidth="1"/>
    <col min="14850" max="14850" width="7" style="20" customWidth="1"/>
    <col min="14851" max="14851" width="36.33203125" style="20" customWidth="1"/>
    <col min="14852" max="14852" width="27.6640625" style="20" customWidth="1"/>
    <col min="14853" max="14854" width="10.33203125" style="20" customWidth="1"/>
    <col min="14855" max="14855" width="14.6640625" style="20" customWidth="1"/>
    <col min="14856" max="14856" width="16.83203125" style="20" customWidth="1"/>
    <col min="14857" max="14857" width="18.83203125" style="20" customWidth="1"/>
    <col min="14858" max="14858" width="11.1640625" style="20" customWidth="1"/>
    <col min="14859" max="14859" width="15" style="20" customWidth="1"/>
    <col min="14860" max="15104" width="11" style="20"/>
    <col min="15105" max="15105" width="3.6640625" style="20" customWidth="1"/>
    <col min="15106" max="15106" width="7" style="20" customWidth="1"/>
    <col min="15107" max="15107" width="36.33203125" style="20" customWidth="1"/>
    <col min="15108" max="15108" width="27.6640625" style="20" customWidth="1"/>
    <col min="15109" max="15110" width="10.33203125" style="20" customWidth="1"/>
    <col min="15111" max="15111" width="14.6640625" style="20" customWidth="1"/>
    <col min="15112" max="15112" width="16.83203125" style="20" customWidth="1"/>
    <col min="15113" max="15113" width="18.83203125" style="20" customWidth="1"/>
    <col min="15114" max="15114" width="11.1640625" style="20" customWidth="1"/>
    <col min="15115" max="15115" width="15" style="20" customWidth="1"/>
    <col min="15116" max="15360" width="11" style="20"/>
    <col min="15361" max="15361" width="3.6640625" style="20" customWidth="1"/>
    <col min="15362" max="15362" width="7" style="20" customWidth="1"/>
    <col min="15363" max="15363" width="36.33203125" style="20" customWidth="1"/>
    <col min="15364" max="15364" width="27.6640625" style="20" customWidth="1"/>
    <col min="15365" max="15366" width="10.33203125" style="20" customWidth="1"/>
    <col min="15367" max="15367" width="14.6640625" style="20" customWidth="1"/>
    <col min="15368" max="15368" width="16.83203125" style="20" customWidth="1"/>
    <col min="15369" max="15369" width="18.83203125" style="20" customWidth="1"/>
    <col min="15370" max="15370" width="11.1640625" style="20" customWidth="1"/>
    <col min="15371" max="15371" width="15" style="20" customWidth="1"/>
    <col min="15372" max="15616" width="11" style="20"/>
    <col min="15617" max="15617" width="3.6640625" style="20" customWidth="1"/>
    <col min="15618" max="15618" width="7" style="20" customWidth="1"/>
    <col min="15619" max="15619" width="36.33203125" style="20" customWidth="1"/>
    <col min="15620" max="15620" width="27.6640625" style="20" customWidth="1"/>
    <col min="15621" max="15622" width="10.33203125" style="20" customWidth="1"/>
    <col min="15623" max="15623" width="14.6640625" style="20" customWidth="1"/>
    <col min="15624" max="15624" width="16.83203125" style="20" customWidth="1"/>
    <col min="15625" max="15625" width="18.83203125" style="20" customWidth="1"/>
    <col min="15626" max="15626" width="11.1640625" style="20" customWidth="1"/>
    <col min="15627" max="15627" width="15" style="20" customWidth="1"/>
    <col min="15628" max="15872" width="11" style="20"/>
    <col min="15873" max="15873" width="3.6640625" style="20" customWidth="1"/>
    <col min="15874" max="15874" width="7" style="20" customWidth="1"/>
    <col min="15875" max="15875" width="36.33203125" style="20" customWidth="1"/>
    <col min="15876" max="15876" width="27.6640625" style="20" customWidth="1"/>
    <col min="15877" max="15878" width="10.33203125" style="20" customWidth="1"/>
    <col min="15879" max="15879" width="14.6640625" style="20" customWidth="1"/>
    <col min="15880" max="15880" width="16.83203125" style="20" customWidth="1"/>
    <col min="15881" max="15881" width="18.83203125" style="20" customWidth="1"/>
    <col min="15882" max="15882" width="11.1640625" style="20" customWidth="1"/>
    <col min="15883" max="15883" width="15" style="20" customWidth="1"/>
    <col min="15884" max="16128" width="11" style="20"/>
    <col min="16129" max="16129" width="3.6640625" style="20" customWidth="1"/>
    <col min="16130" max="16130" width="7" style="20" customWidth="1"/>
    <col min="16131" max="16131" width="36.33203125" style="20" customWidth="1"/>
    <col min="16132" max="16132" width="27.6640625" style="20" customWidth="1"/>
    <col min="16133" max="16134" width="10.33203125" style="20" customWidth="1"/>
    <col min="16135" max="16135" width="14.6640625" style="20" customWidth="1"/>
    <col min="16136" max="16136" width="16.83203125" style="20" customWidth="1"/>
    <col min="16137" max="16137" width="18.83203125" style="20" customWidth="1"/>
    <col min="16138" max="16138" width="11.1640625" style="20" customWidth="1"/>
    <col min="16139" max="16139" width="15" style="20" customWidth="1"/>
    <col min="16140" max="16384" width="11" style="20"/>
  </cols>
  <sheetData>
    <row r="1" spans="1:247" s="229" customFormat="1" ht="16">
      <c r="A1" s="13"/>
      <c r="B1" s="14"/>
      <c r="C1" s="14"/>
      <c r="E1" s="231"/>
      <c r="F1" s="231"/>
      <c r="G1" s="231"/>
      <c r="H1" s="17"/>
      <c r="I1" s="17"/>
      <c r="J1" s="231"/>
    </row>
    <row r="2" spans="1:247" ht="16">
      <c r="A2" s="18"/>
      <c r="B2" s="26" t="s">
        <v>0</v>
      </c>
      <c r="C2" s="233"/>
      <c r="D2" s="21"/>
      <c r="E2" s="27"/>
      <c r="F2" s="497" t="s">
        <v>1</v>
      </c>
      <c r="G2" s="497"/>
      <c r="H2" s="243" t="s">
        <v>187</v>
      </c>
      <c r="I2" s="1"/>
      <c r="J2" s="24"/>
    </row>
    <row r="3" spans="1:247" s="33" customFormat="1" ht="17">
      <c r="A3" s="13"/>
      <c r="B3" s="22"/>
      <c r="C3" s="29" t="s">
        <v>51</v>
      </c>
      <c r="D3" s="30"/>
      <c r="E3" s="22"/>
      <c r="F3" s="31" t="s">
        <v>2</v>
      </c>
      <c r="G3" s="22"/>
      <c r="H3" s="244" t="s">
        <v>140</v>
      </c>
      <c r="I3" s="1"/>
      <c r="J3" s="24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29"/>
      <c r="GF3" s="229"/>
      <c r="GG3" s="229"/>
      <c r="GH3" s="229"/>
      <c r="GI3" s="229"/>
      <c r="GJ3" s="229"/>
      <c r="GK3" s="229"/>
      <c r="GL3" s="229"/>
      <c r="GM3" s="229"/>
      <c r="GN3" s="229"/>
      <c r="GO3" s="229"/>
      <c r="GP3" s="229"/>
      <c r="GQ3" s="229"/>
      <c r="GR3" s="229"/>
      <c r="GS3" s="229"/>
      <c r="GT3" s="229"/>
      <c r="GU3" s="229"/>
      <c r="GV3" s="229"/>
      <c r="GW3" s="229"/>
      <c r="GX3" s="229"/>
      <c r="GY3" s="229"/>
      <c r="GZ3" s="229"/>
      <c r="HA3" s="229"/>
      <c r="HB3" s="229"/>
      <c r="HC3" s="229"/>
      <c r="HD3" s="229"/>
      <c r="HE3" s="229"/>
      <c r="HF3" s="229"/>
      <c r="HG3" s="229"/>
      <c r="HH3" s="229"/>
      <c r="HI3" s="229"/>
      <c r="HJ3" s="229"/>
      <c r="HK3" s="229"/>
      <c r="HL3" s="229"/>
      <c r="HM3" s="229"/>
      <c r="HN3" s="229"/>
      <c r="HO3" s="229"/>
      <c r="HP3" s="229"/>
      <c r="HQ3" s="229"/>
      <c r="HR3" s="229"/>
      <c r="HS3" s="229"/>
      <c r="HT3" s="229"/>
      <c r="HU3" s="229"/>
      <c r="HV3" s="229"/>
      <c r="HW3" s="229"/>
      <c r="HX3" s="229"/>
      <c r="HY3" s="229"/>
      <c r="HZ3" s="229"/>
      <c r="IA3" s="229"/>
      <c r="IB3" s="229"/>
      <c r="IC3" s="229"/>
      <c r="ID3" s="229"/>
      <c r="IE3" s="229"/>
      <c r="IF3" s="229"/>
      <c r="IG3" s="229"/>
      <c r="IH3" s="229"/>
      <c r="II3" s="229"/>
      <c r="IJ3" s="229"/>
      <c r="IK3" s="229"/>
      <c r="IL3" s="229"/>
      <c r="IM3" s="229"/>
    </row>
    <row r="4" spans="1:247" s="33" customFormat="1" ht="17" thickBot="1">
      <c r="A4" s="13"/>
      <c r="B4" s="231"/>
      <c r="C4" s="34"/>
      <c r="D4" s="35"/>
      <c r="E4" s="36"/>
      <c r="F4" s="36"/>
      <c r="G4" s="36"/>
      <c r="H4" s="36"/>
      <c r="I4" s="36"/>
      <c r="J4" s="36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29"/>
      <c r="GE4" s="229"/>
      <c r="GF4" s="229"/>
      <c r="GG4" s="229"/>
      <c r="GH4" s="229"/>
      <c r="GI4" s="229"/>
      <c r="GJ4" s="229"/>
      <c r="GK4" s="229"/>
      <c r="GL4" s="229"/>
      <c r="GM4" s="229"/>
      <c r="GN4" s="229"/>
      <c r="GO4" s="229"/>
      <c r="GP4" s="229"/>
      <c r="GQ4" s="229"/>
      <c r="GR4" s="229"/>
      <c r="GS4" s="229"/>
      <c r="GT4" s="229"/>
      <c r="GU4" s="229"/>
      <c r="GV4" s="229"/>
      <c r="GW4" s="229"/>
      <c r="GX4" s="229"/>
      <c r="GY4" s="229"/>
      <c r="GZ4" s="229"/>
      <c r="HA4" s="229"/>
      <c r="HB4" s="229"/>
      <c r="HC4" s="229"/>
      <c r="HD4" s="229"/>
      <c r="HE4" s="229"/>
      <c r="HF4" s="229"/>
      <c r="HG4" s="229"/>
      <c r="HH4" s="229"/>
      <c r="HI4" s="229"/>
      <c r="HJ4" s="229"/>
      <c r="HK4" s="229"/>
      <c r="HL4" s="229"/>
      <c r="HM4" s="229"/>
      <c r="HN4" s="229"/>
      <c r="HO4" s="229"/>
      <c r="HP4" s="229"/>
      <c r="HQ4" s="229"/>
      <c r="HR4" s="229"/>
      <c r="HS4" s="229"/>
      <c r="HT4" s="229"/>
      <c r="HU4" s="229"/>
      <c r="HV4" s="229"/>
      <c r="HW4" s="229"/>
      <c r="HX4" s="229"/>
      <c r="HY4" s="229"/>
      <c r="HZ4" s="229"/>
      <c r="IA4" s="229"/>
      <c r="IB4" s="229"/>
      <c r="IC4" s="229"/>
      <c r="ID4" s="229"/>
      <c r="IE4" s="229"/>
      <c r="IF4" s="229"/>
      <c r="IG4" s="229"/>
      <c r="IH4" s="229"/>
      <c r="II4" s="229"/>
      <c r="IJ4" s="229"/>
      <c r="IK4" s="229"/>
      <c r="IL4" s="229"/>
    </row>
    <row r="5" spans="1:247" ht="34">
      <c r="A5" s="18"/>
      <c r="B5" s="37" t="s">
        <v>3</v>
      </c>
      <c r="C5" s="38" t="s">
        <v>4</v>
      </c>
      <c r="D5" s="38" t="s">
        <v>5</v>
      </c>
      <c r="E5" s="38" t="s">
        <v>6</v>
      </c>
      <c r="F5" s="38" t="s">
        <v>7</v>
      </c>
      <c r="G5" s="38" t="s">
        <v>8</v>
      </c>
      <c r="H5" s="39" t="s">
        <v>9</v>
      </c>
      <c r="I5" s="39" t="s">
        <v>10</v>
      </c>
      <c r="J5" s="40" t="s">
        <v>37</v>
      </c>
      <c r="K5" s="20"/>
      <c r="IM5" s="41"/>
    </row>
    <row r="6" spans="1:247" ht="16">
      <c r="A6" s="18"/>
      <c r="B6" s="42"/>
      <c r="C6" s="43"/>
      <c r="D6" s="43"/>
      <c r="E6" s="44"/>
      <c r="F6" s="44"/>
      <c r="G6" s="44"/>
      <c r="H6" s="45"/>
      <c r="I6" s="45"/>
      <c r="J6" s="46"/>
      <c r="K6" s="20"/>
      <c r="IM6" s="41"/>
    </row>
    <row r="7" spans="1:247" s="54" customFormat="1" ht="16">
      <c r="A7" s="18"/>
      <c r="B7" s="47" t="s">
        <v>11</v>
      </c>
      <c r="C7" s="48" t="s">
        <v>125</v>
      </c>
      <c r="D7" s="49"/>
      <c r="E7" s="50"/>
      <c r="F7" s="50"/>
      <c r="G7" s="50"/>
      <c r="H7" s="51"/>
      <c r="I7" s="52">
        <f>SUM(I8,I14,I16,I20)</f>
        <v>639050</v>
      </c>
      <c r="J7" s="53"/>
      <c r="IM7" s="55"/>
    </row>
    <row r="8" spans="1:247" s="54" customFormat="1" ht="16">
      <c r="A8" s="18"/>
      <c r="B8" s="56" t="s">
        <v>13</v>
      </c>
      <c r="C8" s="57" t="s">
        <v>14</v>
      </c>
      <c r="D8" s="58"/>
      <c r="E8" s="59"/>
      <c r="F8" s="59"/>
      <c r="G8" s="59"/>
      <c r="H8" s="60"/>
      <c r="I8" s="61">
        <f>SUM(I9:I13)</f>
        <v>439500</v>
      </c>
      <c r="J8" s="62"/>
      <c r="IM8" s="55"/>
    </row>
    <row r="9" spans="1:247" s="41" customFormat="1" ht="17">
      <c r="A9" s="18"/>
      <c r="B9" s="3">
        <v>1</v>
      </c>
      <c r="C9" s="4" t="s">
        <v>15</v>
      </c>
      <c r="D9" s="4"/>
      <c r="E9" s="5">
        <v>50</v>
      </c>
      <c r="F9" s="5">
        <v>2</v>
      </c>
      <c r="G9" s="6" t="s">
        <v>16</v>
      </c>
      <c r="H9" s="376">
        <v>450</v>
      </c>
      <c r="I9" s="7">
        <f>H9*E9*F9</f>
        <v>45000</v>
      </c>
      <c r="J9" s="8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</row>
    <row r="10" spans="1:247" ht="17">
      <c r="A10" s="18"/>
      <c r="B10" s="63">
        <v>2</v>
      </c>
      <c r="C10" s="9" t="s">
        <v>38</v>
      </c>
      <c r="D10" s="9" t="s">
        <v>199</v>
      </c>
      <c r="E10" s="5">
        <v>50</v>
      </c>
      <c r="F10" s="64">
        <v>13</v>
      </c>
      <c r="G10" s="65" t="s">
        <v>16</v>
      </c>
      <c r="H10" s="377">
        <v>450</v>
      </c>
      <c r="I10" s="66">
        <f>H10*E10*F10</f>
        <v>292500</v>
      </c>
      <c r="J10" s="67"/>
      <c r="L10" s="229"/>
      <c r="M10" s="229"/>
      <c r="N10" s="229"/>
      <c r="O10" s="229"/>
    </row>
    <row r="11" spans="1:247" ht="17">
      <c r="A11" s="18"/>
      <c r="B11" s="3">
        <v>3</v>
      </c>
      <c r="C11" s="4" t="s">
        <v>18</v>
      </c>
      <c r="D11" s="4"/>
      <c r="E11" s="5">
        <v>50</v>
      </c>
      <c r="F11" s="5">
        <v>4</v>
      </c>
      <c r="G11" s="6" t="s">
        <v>16</v>
      </c>
      <c r="H11" s="377">
        <v>450</v>
      </c>
      <c r="I11" s="7">
        <f>H11*E11*F11</f>
        <v>90000</v>
      </c>
      <c r="J11" s="8"/>
      <c r="K11" s="20"/>
    </row>
    <row r="12" spans="1:247" ht="17">
      <c r="A12" s="18"/>
      <c r="B12" s="10">
        <v>4</v>
      </c>
      <c r="C12" s="11" t="s">
        <v>19</v>
      </c>
      <c r="D12" s="4"/>
      <c r="E12" s="5">
        <v>1</v>
      </c>
      <c r="F12" s="12">
        <v>2</v>
      </c>
      <c r="G12" s="6" t="s">
        <v>16</v>
      </c>
      <c r="H12" s="378">
        <v>800</v>
      </c>
      <c r="I12" s="7">
        <f>E12*F12*H12</f>
        <v>1600</v>
      </c>
      <c r="J12" s="8"/>
      <c r="K12" s="20"/>
    </row>
    <row r="13" spans="1:247" ht="17">
      <c r="A13" s="18"/>
      <c r="B13" s="3">
        <v>5</v>
      </c>
      <c r="C13" s="4" t="s">
        <v>20</v>
      </c>
      <c r="D13" s="4" t="s">
        <v>199</v>
      </c>
      <c r="E13" s="5">
        <v>1</v>
      </c>
      <c r="F13" s="5">
        <v>13</v>
      </c>
      <c r="G13" s="6" t="s">
        <v>16</v>
      </c>
      <c r="H13" s="378">
        <v>800</v>
      </c>
      <c r="I13" s="7">
        <f>H13*E13*F13</f>
        <v>10400</v>
      </c>
      <c r="J13" s="103"/>
      <c r="K13" s="20"/>
    </row>
    <row r="14" spans="1:247" s="54" customFormat="1" ht="16">
      <c r="A14" s="18"/>
      <c r="B14" s="56" t="s">
        <v>21</v>
      </c>
      <c r="C14" s="57" t="s">
        <v>22</v>
      </c>
      <c r="D14" s="58"/>
      <c r="E14" s="59"/>
      <c r="F14" s="59"/>
      <c r="G14" s="59"/>
      <c r="H14" s="379"/>
      <c r="I14" s="61">
        <f>SUM(I15:I15)</f>
        <v>20000</v>
      </c>
      <c r="J14" s="62"/>
      <c r="IM14" s="55"/>
    </row>
    <row r="15" spans="1:247" s="74" customFormat="1" ht="51">
      <c r="A15" s="18"/>
      <c r="B15" s="68">
        <v>1</v>
      </c>
      <c r="C15" s="239" t="s">
        <v>200</v>
      </c>
      <c r="D15" s="69"/>
      <c r="E15" s="70">
        <v>1</v>
      </c>
      <c r="F15" s="70">
        <v>1</v>
      </c>
      <c r="G15" s="71" t="s">
        <v>30</v>
      </c>
      <c r="H15" s="377">
        <v>20000</v>
      </c>
      <c r="I15" s="7">
        <f>H15*E15*F15</f>
        <v>20000</v>
      </c>
      <c r="J15" s="73"/>
    </row>
    <row r="16" spans="1:247" s="54" customFormat="1" ht="16">
      <c r="A16" s="18"/>
      <c r="B16" s="56" t="s">
        <v>23</v>
      </c>
      <c r="C16" s="57" t="s">
        <v>24</v>
      </c>
      <c r="D16" s="58"/>
      <c r="E16" s="59"/>
      <c r="F16" s="59"/>
      <c r="G16" s="59"/>
      <c r="H16" s="379"/>
      <c r="I16" s="61">
        <f>SUM(I17:I19)</f>
        <v>19550</v>
      </c>
      <c r="J16" s="62"/>
      <c r="IM16" s="55"/>
    </row>
    <row r="17" spans="1:247" s="54" customFormat="1" ht="17">
      <c r="A17" s="18"/>
      <c r="B17" s="75">
        <v>1</v>
      </c>
      <c r="C17" s="76" t="s">
        <v>25</v>
      </c>
      <c r="D17" s="76"/>
      <c r="E17" s="77">
        <v>17</v>
      </c>
      <c r="F17" s="77">
        <v>1</v>
      </c>
      <c r="G17" s="78" t="s">
        <v>26</v>
      </c>
      <c r="H17" s="380">
        <v>150</v>
      </c>
      <c r="I17" s="79">
        <f>E17*F17*H17</f>
        <v>2550</v>
      </c>
      <c r="J17" s="80"/>
      <c r="IM17" s="55"/>
    </row>
    <row r="18" spans="1:247" s="54" customFormat="1" ht="17">
      <c r="A18" s="18"/>
      <c r="B18" s="75">
        <v>2</v>
      </c>
      <c r="C18" s="76" t="s">
        <v>27</v>
      </c>
      <c r="D18" s="76"/>
      <c r="E18" s="77">
        <v>150</v>
      </c>
      <c r="F18" s="77">
        <v>1</v>
      </c>
      <c r="G18" s="78" t="s">
        <v>28</v>
      </c>
      <c r="H18" s="381">
        <v>100</v>
      </c>
      <c r="I18" s="79">
        <f>E18*F18*H18</f>
        <v>15000</v>
      </c>
      <c r="J18" s="80"/>
      <c r="IM18" s="55"/>
    </row>
    <row r="19" spans="1:247" s="54" customFormat="1" ht="17">
      <c r="A19" s="18"/>
      <c r="B19" s="75">
        <v>3</v>
      </c>
      <c r="C19" s="76" t="s">
        <v>203</v>
      </c>
      <c r="D19" s="76" t="s">
        <v>29</v>
      </c>
      <c r="E19" s="77">
        <v>1</v>
      </c>
      <c r="F19" s="77">
        <v>1</v>
      </c>
      <c r="G19" s="78" t="s">
        <v>30</v>
      </c>
      <c r="H19" s="381">
        <v>2000</v>
      </c>
      <c r="I19" s="79">
        <f>E19*F19*H19</f>
        <v>2000</v>
      </c>
      <c r="J19" s="80"/>
      <c r="IM19" s="55"/>
    </row>
    <row r="20" spans="1:247" s="54" customFormat="1" ht="16">
      <c r="A20" s="18"/>
      <c r="B20" s="56" t="s">
        <v>31</v>
      </c>
      <c r="C20" s="57" t="s">
        <v>32</v>
      </c>
      <c r="D20" s="58"/>
      <c r="E20" s="59"/>
      <c r="F20" s="59"/>
      <c r="G20" s="59"/>
      <c r="H20" s="382"/>
      <c r="I20" s="61">
        <f>SUM(I21:I22)</f>
        <v>160000</v>
      </c>
      <c r="J20" s="62"/>
      <c r="IM20" s="55"/>
    </row>
    <row r="21" spans="1:247" s="74" customFormat="1" ht="17">
      <c r="A21" s="18"/>
      <c r="B21" s="68">
        <v>1</v>
      </c>
      <c r="C21" s="69"/>
      <c r="D21" s="69" t="s">
        <v>39</v>
      </c>
      <c r="E21" s="70">
        <v>5</v>
      </c>
      <c r="F21" s="70">
        <v>1</v>
      </c>
      <c r="G21" s="81" t="s">
        <v>40</v>
      </c>
      <c r="H21" s="377">
        <v>16000</v>
      </c>
      <c r="I21" s="72">
        <f>H21*E21*F21</f>
        <v>80000</v>
      </c>
      <c r="J21" s="73"/>
      <c r="L21" s="110"/>
    </row>
    <row r="22" spans="1:247" s="74" customFormat="1" ht="17">
      <c r="A22" s="18"/>
      <c r="B22" s="68">
        <v>2</v>
      </c>
      <c r="C22" s="69"/>
      <c r="D22" s="69" t="s">
        <v>39</v>
      </c>
      <c r="E22" s="70">
        <v>5</v>
      </c>
      <c r="F22" s="82">
        <v>1</v>
      </c>
      <c r="G22" s="82" t="s">
        <v>41</v>
      </c>
      <c r="H22" s="377">
        <v>16000</v>
      </c>
      <c r="I22" s="72">
        <f>H22*E22*F22</f>
        <v>80000</v>
      </c>
      <c r="J22" s="73"/>
    </row>
    <row r="23" spans="1:247" s="54" customFormat="1" ht="16">
      <c r="A23" s="18"/>
      <c r="B23" s="47" t="s">
        <v>33</v>
      </c>
      <c r="C23" s="48" t="s">
        <v>42</v>
      </c>
      <c r="D23" s="49"/>
      <c r="E23" s="50"/>
      <c r="F23" s="50"/>
      <c r="G23" s="50"/>
      <c r="H23" s="51"/>
      <c r="I23" s="52">
        <f>SUM(I7)</f>
        <v>639050</v>
      </c>
      <c r="J23" s="53"/>
      <c r="IM23" s="55"/>
    </row>
    <row r="24" spans="1:247" s="74" customFormat="1" ht="16">
      <c r="A24" s="18"/>
      <c r="B24" s="68"/>
      <c r="C24" s="69"/>
      <c r="D24" s="69"/>
      <c r="E24" s="70"/>
      <c r="F24" s="70"/>
      <c r="G24" s="81"/>
      <c r="H24" s="83"/>
      <c r="I24" s="84"/>
      <c r="J24" s="85"/>
    </row>
    <row r="25" spans="1:247" s="54" customFormat="1" ht="16">
      <c r="A25" s="18"/>
      <c r="B25" s="47" t="s">
        <v>34</v>
      </c>
      <c r="C25" s="48" t="s">
        <v>35</v>
      </c>
      <c r="D25" s="49"/>
      <c r="E25" s="50"/>
      <c r="F25" s="50"/>
      <c r="G25" s="50"/>
      <c r="H25" s="86">
        <v>0.06</v>
      </c>
      <c r="I25" s="52">
        <f>I23*H25</f>
        <v>38343</v>
      </c>
      <c r="J25" s="53"/>
      <c r="IM25" s="55"/>
    </row>
    <row r="26" spans="1:247" s="74" customFormat="1" ht="16">
      <c r="A26" s="18"/>
      <c r="B26" s="68"/>
      <c r="C26" s="69"/>
      <c r="D26" s="69"/>
      <c r="E26" s="70"/>
      <c r="F26" s="70"/>
      <c r="G26" s="81"/>
      <c r="H26" s="83"/>
      <c r="I26" s="72"/>
      <c r="J26" s="85"/>
    </row>
    <row r="27" spans="1:247" s="54" customFormat="1" ht="16">
      <c r="A27" s="18"/>
      <c r="B27" s="47" t="s">
        <v>36</v>
      </c>
      <c r="C27" s="48" t="s">
        <v>43</v>
      </c>
      <c r="D27" s="49"/>
      <c r="E27" s="50"/>
      <c r="F27" s="50"/>
      <c r="G27" s="50"/>
      <c r="H27" s="87" t="s">
        <v>44</v>
      </c>
      <c r="I27" s="88">
        <f>I25+I23</f>
        <v>677393</v>
      </c>
      <c r="J27" s="53"/>
      <c r="IM27" s="55"/>
    </row>
    <row r="28" spans="1:247" s="74" customFormat="1" ht="17" thickBot="1">
      <c r="A28" s="18"/>
      <c r="B28" s="89"/>
      <c r="C28" s="90"/>
      <c r="D28" s="90"/>
      <c r="E28" s="91"/>
      <c r="F28" s="91"/>
      <c r="G28" s="92"/>
      <c r="H28" s="93"/>
      <c r="I28" s="94"/>
      <c r="J28" s="95"/>
    </row>
    <row r="29" spans="1:247" s="13" customFormat="1" ht="16">
      <c r="B29" s="96"/>
      <c r="C29" s="96"/>
      <c r="D29" s="97"/>
      <c r="J29" s="98"/>
    </row>
    <row r="30" spans="1:247" ht="16">
      <c r="A30" s="18"/>
      <c r="B30" s="19"/>
      <c r="C30" s="99"/>
      <c r="D30" s="99"/>
      <c r="E30" s="229"/>
      <c r="F30" s="229"/>
      <c r="G30" s="229"/>
      <c r="H30" s="17"/>
      <c r="I30" s="17"/>
      <c r="J30" s="231"/>
    </row>
    <row r="31" spans="1:247" ht="16">
      <c r="A31" s="18"/>
      <c r="B31" s="19"/>
      <c r="C31" s="99"/>
      <c r="D31" s="99"/>
      <c r="E31" s="229"/>
      <c r="F31" s="229"/>
      <c r="G31" s="229"/>
      <c r="H31" s="17"/>
      <c r="I31" s="17"/>
      <c r="J31" s="231"/>
    </row>
    <row r="32" spans="1:247" ht="16">
      <c r="A32" s="18"/>
      <c r="B32" s="19"/>
      <c r="C32" s="99"/>
      <c r="D32" s="99"/>
      <c r="E32" s="229"/>
      <c r="F32" s="229"/>
      <c r="G32" s="229"/>
      <c r="H32" s="17"/>
      <c r="I32" s="17"/>
      <c r="J32" s="231"/>
    </row>
    <row r="33" spans="1:11" ht="16">
      <c r="A33" s="18"/>
      <c r="B33" s="19"/>
      <c r="C33" s="99"/>
      <c r="D33" s="99"/>
      <c r="E33" s="229"/>
      <c r="F33" s="229"/>
      <c r="G33" s="229"/>
      <c r="H33" s="17"/>
      <c r="I33" s="17"/>
      <c r="J33" s="231"/>
    </row>
    <row r="34" spans="1:11" ht="16">
      <c r="A34" s="18"/>
      <c r="B34" s="19"/>
      <c r="C34" s="99"/>
      <c r="D34" s="99"/>
      <c r="E34" s="229"/>
      <c r="F34" s="229"/>
      <c r="G34" s="229"/>
      <c r="H34" s="17"/>
      <c r="I34" s="17"/>
      <c r="J34" s="231"/>
    </row>
    <row r="35" spans="1:11" ht="16">
      <c r="A35" s="18"/>
      <c r="B35" s="19"/>
      <c r="C35" s="99"/>
      <c r="D35" s="99"/>
      <c r="E35" s="229"/>
      <c r="F35" s="229"/>
      <c r="G35" s="229"/>
      <c r="H35" s="17"/>
      <c r="I35" s="17"/>
      <c r="J35" s="231"/>
    </row>
    <row r="36" spans="1:11" ht="16">
      <c r="A36" s="18"/>
      <c r="B36" s="19"/>
      <c r="C36" s="99"/>
      <c r="D36" s="99"/>
      <c r="E36" s="229"/>
      <c r="F36" s="229"/>
      <c r="G36" s="229"/>
      <c r="H36" s="17"/>
      <c r="I36" s="17"/>
      <c r="J36" s="231"/>
    </row>
    <row r="37" spans="1:11" ht="16">
      <c r="A37" s="18"/>
      <c r="B37" s="19"/>
      <c r="C37" s="99"/>
      <c r="D37" s="99"/>
      <c r="E37" s="229"/>
      <c r="F37" s="229"/>
      <c r="G37" s="229"/>
      <c r="H37" s="17"/>
      <c r="I37" s="17"/>
      <c r="J37" s="231"/>
    </row>
    <row r="38" spans="1:11" ht="16">
      <c r="A38" s="18"/>
      <c r="B38" s="19"/>
      <c r="C38" s="99"/>
      <c r="D38" s="99"/>
      <c r="E38" s="229"/>
      <c r="F38" s="229"/>
      <c r="G38" s="229"/>
      <c r="H38" s="17"/>
      <c r="I38" s="17"/>
      <c r="J38" s="231"/>
    </row>
    <row r="39" spans="1:11" ht="16">
      <c r="A39" s="18"/>
      <c r="B39" s="19"/>
      <c r="C39" s="99"/>
      <c r="D39" s="99"/>
      <c r="E39" s="498"/>
      <c r="F39" s="498"/>
      <c r="G39" s="498"/>
      <c r="H39" s="498"/>
      <c r="I39" s="498"/>
      <c r="J39" s="229"/>
    </row>
    <row r="40" spans="1:11" ht="16">
      <c r="A40" s="18"/>
      <c r="B40" s="19"/>
      <c r="C40" s="99"/>
      <c r="D40" s="99"/>
      <c r="E40" s="498"/>
      <c r="F40" s="498"/>
      <c r="G40" s="498"/>
      <c r="H40" s="498"/>
      <c r="I40" s="498"/>
      <c r="J40" s="229"/>
      <c r="K40" s="20"/>
    </row>
    <row r="41" spans="1:11" ht="16">
      <c r="A41" s="18"/>
      <c r="B41" s="19"/>
      <c r="C41" s="99"/>
      <c r="D41" s="99"/>
      <c r="E41" s="498"/>
      <c r="F41" s="498"/>
      <c r="G41" s="498"/>
      <c r="H41" s="498"/>
      <c r="I41" s="498"/>
      <c r="J41" s="229"/>
      <c r="K41" s="20"/>
    </row>
    <row r="42" spans="1:11" ht="16">
      <c r="A42" s="18"/>
      <c r="B42" s="19"/>
      <c r="C42" s="99"/>
      <c r="D42" s="99"/>
      <c r="E42" s="498"/>
      <c r="F42" s="498"/>
      <c r="G42" s="498"/>
      <c r="H42" s="498"/>
      <c r="I42" s="498"/>
      <c r="J42" s="229"/>
      <c r="K42" s="20"/>
    </row>
    <row r="43" spans="1:11" ht="16">
      <c r="A43" s="18"/>
      <c r="B43" s="19"/>
      <c r="C43" s="99"/>
      <c r="D43" s="99"/>
      <c r="E43" s="498"/>
      <c r="F43" s="498"/>
      <c r="G43" s="498"/>
      <c r="H43" s="498"/>
      <c r="I43" s="498"/>
      <c r="J43" s="229"/>
      <c r="K43" s="20"/>
    </row>
    <row r="44" spans="1:11" ht="16">
      <c r="A44" s="18"/>
      <c r="B44" s="19"/>
      <c r="C44" s="99"/>
      <c r="D44" s="99"/>
      <c r="E44" s="498"/>
      <c r="F44" s="498"/>
      <c r="G44" s="498"/>
      <c r="H44" s="498"/>
      <c r="I44" s="498"/>
      <c r="J44" s="229"/>
      <c r="K44" s="20"/>
    </row>
    <row r="45" spans="1:11" ht="16">
      <c r="A45" s="18"/>
      <c r="B45" s="19"/>
      <c r="C45" s="99"/>
      <c r="D45" s="99"/>
      <c r="E45" s="498"/>
      <c r="F45" s="498"/>
      <c r="G45" s="498"/>
      <c r="H45" s="498"/>
      <c r="I45" s="498"/>
      <c r="J45" s="229"/>
      <c r="K45" s="20"/>
    </row>
    <row r="46" spans="1:11" ht="16">
      <c r="A46" s="18"/>
      <c r="B46" s="19"/>
      <c r="C46" s="99"/>
      <c r="D46" s="99"/>
      <c r="E46" s="498"/>
      <c r="F46" s="498"/>
      <c r="G46" s="498"/>
      <c r="H46" s="498"/>
      <c r="I46" s="498"/>
      <c r="J46" s="229"/>
      <c r="K46" s="20"/>
    </row>
    <row r="47" spans="1:11" ht="16">
      <c r="A47" s="18"/>
      <c r="B47" s="19"/>
      <c r="C47" s="99"/>
      <c r="D47" s="99"/>
      <c r="E47" s="498"/>
      <c r="F47" s="498"/>
      <c r="G47" s="498"/>
      <c r="H47" s="498"/>
      <c r="I47" s="498"/>
      <c r="J47" s="229"/>
      <c r="K47" s="20"/>
    </row>
    <row r="48" spans="1:11" ht="16">
      <c r="A48" s="18"/>
      <c r="B48" s="19"/>
      <c r="C48" s="229"/>
      <c r="D48" s="229"/>
      <c r="E48" s="498"/>
      <c r="F48" s="498"/>
      <c r="G48" s="498"/>
      <c r="H48" s="498"/>
      <c r="I48" s="498"/>
      <c r="J48" s="229"/>
      <c r="K48" s="20"/>
    </row>
    <row r="49" spans="1:11" ht="16">
      <c r="A49" s="18"/>
      <c r="B49" s="19"/>
      <c r="C49" s="99"/>
      <c r="D49" s="99"/>
      <c r="E49" s="499"/>
      <c r="F49" s="499"/>
      <c r="G49" s="499"/>
      <c r="H49" s="499"/>
      <c r="I49" s="499"/>
      <c r="J49" s="230"/>
      <c r="K49" s="20"/>
    </row>
    <row r="50" spans="1:11" ht="16">
      <c r="A50" s="18"/>
      <c r="B50" s="19"/>
      <c r="C50" s="101"/>
      <c r="D50" s="101"/>
      <c r="E50" s="499"/>
      <c r="F50" s="499"/>
      <c r="G50" s="499"/>
      <c r="H50" s="499"/>
      <c r="I50" s="499"/>
      <c r="J50" s="230"/>
      <c r="K50" s="20"/>
    </row>
    <row r="51" spans="1:11" ht="16">
      <c r="A51" s="18"/>
      <c r="B51" s="19"/>
      <c r="C51" s="99"/>
      <c r="D51" s="99"/>
      <c r="E51" s="499"/>
      <c r="F51" s="499"/>
      <c r="G51" s="499"/>
      <c r="H51" s="499"/>
      <c r="I51" s="499"/>
      <c r="J51" s="230"/>
      <c r="K51" s="20"/>
    </row>
  </sheetData>
  <mergeCells count="14">
    <mergeCell ref="E49:I49"/>
    <mergeCell ref="E50:I50"/>
    <mergeCell ref="E51:I51"/>
    <mergeCell ref="E42:I42"/>
    <mergeCell ref="E43:I43"/>
    <mergeCell ref="E44:I44"/>
    <mergeCell ref="E45:I45"/>
    <mergeCell ref="E46:I46"/>
    <mergeCell ref="E47:I47"/>
    <mergeCell ref="F2:G2"/>
    <mergeCell ref="E41:I41"/>
    <mergeCell ref="E39:I39"/>
    <mergeCell ref="E40:I40"/>
    <mergeCell ref="E48:I48"/>
  </mergeCells>
  <phoneticPr fontId="3" type="noConversion"/>
  <conditionalFormatting sqref="I5:J6 I11:J11 F11:G11 E13:G13 I13:J13 J12 J15">
    <cfRule type="cellIs" dxfId="196" priority="31" stopIfTrue="1" operator="lessThan">
      <formula>0</formula>
    </cfRule>
  </conditionalFormatting>
  <conditionalFormatting sqref="E22 I21:I22">
    <cfRule type="cellIs" dxfId="195" priority="25" stopIfTrue="1" operator="lessThan">
      <formula>0</formula>
    </cfRule>
  </conditionalFormatting>
  <conditionalFormatting sqref="E21:G21">
    <cfRule type="cellIs" dxfId="194" priority="26" stopIfTrue="1" operator="lessThan">
      <formula>0</formula>
    </cfRule>
  </conditionalFormatting>
  <conditionalFormatting sqref="I24">
    <cfRule type="cellIs" dxfId="193" priority="22" stopIfTrue="1" operator="lessThan">
      <formula>0</formula>
    </cfRule>
  </conditionalFormatting>
  <conditionalFormatting sqref="I8:J8">
    <cfRule type="cellIs" dxfId="192" priority="21" stopIfTrue="1" operator="lessThan">
      <formula>0</formula>
    </cfRule>
  </conditionalFormatting>
  <conditionalFormatting sqref="J7">
    <cfRule type="cellIs" dxfId="191" priority="20" stopIfTrue="1" operator="lessThan">
      <formula>0</formula>
    </cfRule>
  </conditionalFormatting>
  <conditionalFormatting sqref="I7">
    <cfRule type="cellIs" dxfId="190" priority="19" stopIfTrue="1" operator="lessThan">
      <formula>0</formula>
    </cfRule>
  </conditionalFormatting>
  <conditionalFormatting sqref="E26:G26 E24:G24 E28:G28 J27 J25 J21:J22 J14 I16:J16 I20:J20 J17:J19">
    <cfRule type="cellIs" dxfId="189" priority="29" stopIfTrue="1" operator="lessThan">
      <formula>0</formula>
    </cfRule>
  </conditionalFormatting>
  <conditionalFormatting sqref="J23">
    <cfRule type="cellIs" dxfId="188" priority="27" stopIfTrue="1" operator="lessThan">
      <formula>0</formula>
    </cfRule>
  </conditionalFormatting>
  <conditionalFormatting sqref="I28">
    <cfRule type="cellIs" dxfId="187" priority="28" stopIfTrue="1" operator="lessThan">
      <formula>0</formula>
    </cfRule>
  </conditionalFormatting>
  <conditionalFormatting sqref="I23">
    <cfRule type="cellIs" dxfId="186" priority="23" stopIfTrue="1" operator="lessThan">
      <formula>0</formula>
    </cfRule>
  </conditionalFormatting>
  <conditionalFormatting sqref="I25:I27">
    <cfRule type="cellIs" dxfId="185" priority="24" stopIfTrue="1" operator="lessThan">
      <formula>0</formula>
    </cfRule>
  </conditionalFormatting>
  <conditionalFormatting sqref="E9:G9 I9:J9">
    <cfRule type="cellIs" dxfId="184" priority="18" stopIfTrue="1" operator="lessThan">
      <formula>0</formula>
    </cfRule>
  </conditionalFormatting>
  <conditionalFormatting sqref="J10">
    <cfRule type="cellIs" dxfId="183" priority="17" stopIfTrue="1" operator="lessThan">
      <formula>0</formula>
    </cfRule>
  </conditionalFormatting>
  <conditionalFormatting sqref="F10:G10 I10">
    <cfRule type="cellIs" dxfId="182" priority="16" stopIfTrue="1" operator="lessThan">
      <formula>0</formula>
    </cfRule>
  </conditionalFormatting>
  <conditionalFormatting sqref="E12:F12 I12">
    <cfRule type="cellIs" dxfId="181" priority="15" stopIfTrue="1" operator="lessThan">
      <formula>0</formula>
    </cfRule>
  </conditionalFormatting>
  <conditionalFormatting sqref="G12">
    <cfRule type="cellIs" dxfId="180" priority="14" stopIfTrue="1" operator="lessThan">
      <formula>0</formula>
    </cfRule>
  </conditionalFormatting>
  <conditionalFormatting sqref="E17:G19">
    <cfRule type="cellIs" dxfId="179" priority="13" stopIfTrue="1" operator="lessThan">
      <formula>0</formula>
    </cfRule>
  </conditionalFormatting>
  <conditionalFormatting sqref="I17:I19">
    <cfRule type="cellIs" dxfId="178" priority="12" stopIfTrue="1" operator="lessThan">
      <formula>0</formula>
    </cfRule>
  </conditionalFormatting>
  <conditionalFormatting sqref="I14">
    <cfRule type="cellIs" dxfId="177" priority="4" stopIfTrue="1" operator="lessThan">
      <formula>0</formula>
    </cfRule>
  </conditionalFormatting>
  <conditionalFormatting sqref="E15:G15">
    <cfRule type="cellIs" dxfId="176" priority="3" stopIfTrue="1" operator="lessThan">
      <formula>0</formula>
    </cfRule>
  </conditionalFormatting>
  <conditionalFormatting sqref="I15">
    <cfRule type="cellIs" dxfId="175" priority="2" stopIfTrue="1" operator="lessThan">
      <formula>0</formula>
    </cfRule>
  </conditionalFormatting>
  <conditionalFormatting sqref="E10:E11">
    <cfRule type="cellIs" dxfId="174" priority="1" stopIfTrue="1" operator="lessThan">
      <formula>0</formula>
    </cfRule>
  </conditionalFormatting>
  <pageMargins left="0.7" right="0.7" top="0.75" bottom="0.75" header="0.3" footer="0.3"/>
  <pageSetup paperSize="9" scale="63" orientation="portrait" r:id="rId1"/>
  <ignoredErrors>
    <ignoredError sqref="I12:I14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M52"/>
  <sheetViews>
    <sheetView zoomScale="85" zoomScaleNormal="85" workbookViewId="0">
      <selection activeCell="B1" sqref="B1:J28"/>
    </sheetView>
  </sheetViews>
  <sheetFormatPr baseColWidth="10" defaultColWidth="11" defaultRowHeight="14" customHeight="1"/>
  <cols>
    <col min="1" max="1" width="3.6640625" style="74" customWidth="1"/>
    <col min="2" max="2" width="7" style="20" customWidth="1"/>
    <col min="3" max="3" width="36.33203125" style="20" customWidth="1"/>
    <col min="4" max="4" width="27.6640625" style="20" customWidth="1"/>
    <col min="5" max="6" width="6.6640625" style="20" customWidth="1"/>
    <col min="7" max="7" width="12" style="20" customWidth="1"/>
    <col min="8" max="8" width="11.1640625" style="20" customWidth="1"/>
    <col min="9" max="9" width="14.6640625" style="20" customWidth="1"/>
    <col min="10" max="10" width="7.83203125" style="102" customWidth="1"/>
    <col min="11" max="11" width="15" style="15" customWidth="1"/>
    <col min="12" max="256" width="11" style="20"/>
    <col min="257" max="257" width="3.6640625" style="20" customWidth="1"/>
    <col min="258" max="258" width="7" style="20" customWidth="1"/>
    <col min="259" max="259" width="36.33203125" style="20" customWidth="1"/>
    <col min="260" max="260" width="27.6640625" style="20" customWidth="1"/>
    <col min="261" max="262" width="10.33203125" style="20" customWidth="1"/>
    <col min="263" max="263" width="14.6640625" style="20" customWidth="1"/>
    <col min="264" max="264" width="16.83203125" style="20" customWidth="1"/>
    <col min="265" max="265" width="18.83203125" style="20" customWidth="1"/>
    <col min="266" max="266" width="11.1640625" style="20" customWidth="1"/>
    <col min="267" max="267" width="15" style="20" customWidth="1"/>
    <col min="268" max="512" width="11" style="20"/>
    <col min="513" max="513" width="3.6640625" style="20" customWidth="1"/>
    <col min="514" max="514" width="7" style="20" customWidth="1"/>
    <col min="515" max="515" width="36.33203125" style="20" customWidth="1"/>
    <col min="516" max="516" width="27.6640625" style="20" customWidth="1"/>
    <col min="517" max="518" width="10.33203125" style="20" customWidth="1"/>
    <col min="519" max="519" width="14.6640625" style="20" customWidth="1"/>
    <col min="520" max="520" width="16.83203125" style="20" customWidth="1"/>
    <col min="521" max="521" width="18.83203125" style="20" customWidth="1"/>
    <col min="522" max="522" width="11.1640625" style="20" customWidth="1"/>
    <col min="523" max="523" width="15" style="20" customWidth="1"/>
    <col min="524" max="768" width="11" style="20"/>
    <col min="769" max="769" width="3.6640625" style="20" customWidth="1"/>
    <col min="770" max="770" width="7" style="20" customWidth="1"/>
    <col min="771" max="771" width="36.33203125" style="20" customWidth="1"/>
    <col min="772" max="772" width="27.6640625" style="20" customWidth="1"/>
    <col min="773" max="774" width="10.33203125" style="20" customWidth="1"/>
    <col min="775" max="775" width="14.6640625" style="20" customWidth="1"/>
    <col min="776" max="776" width="16.83203125" style="20" customWidth="1"/>
    <col min="777" max="777" width="18.83203125" style="20" customWidth="1"/>
    <col min="778" max="778" width="11.1640625" style="20" customWidth="1"/>
    <col min="779" max="779" width="15" style="20" customWidth="1"/>
    <col min="780" max="1024" width="11" style="20"/>
    <col min="1025" max="1025" width="3.6640625" style="20" customWidth="1"/>
    <col min="1026" max="1026" width="7" style="20" customWidth="1"/>
    <col min="1027" max="1027" width="36.33203125" style="20" customWidth="1"/>
    <col min="1028" max="1028" width="27.6640625" style="20" customWidth="1"/>
    <col min="1029" max="1030" width="10.33203125" style="20" customWidth="1"/>
    <col min="1031" max="1031" width="14.6640625" style="20" customWidth="1"/>
    <col min="1032" max="1032" width="16.83203125" style="20" customWidth="1"/>
    <col min="1033" max="1033" width="18.83203125" style="20" customWidth="1"/>
    <col min="1034" max="1034" width="11.1640625" style="20" customWidth="1"/>
    <col min="1035" max="1035" width="15" style="20" customWidth="1"/>
    <col min="1036" max="1280" width="11" style="20"/>
    <col min="1281" max="1281" width="3.6640625" style="20" customWidth="1"/>
    <col min="1282" max="1282" width="7" style="20" customWidth="1"/>
    <col min="1283" max="1283" width="36.33203125" style="20" customWidth="1"/>
    <col min="1284" max="1284" width="27.6640625" style="20" customWidth="1"/>
    <col min="1285" max="1286" width="10.33203125" style="20" customWidth="1"/>
    <col min="1287" max="1287" width="14.6640625" style="20" customWidth="1"/>
    <col min="1288" max="1288" width="16.83203125" style="20" customWidth="1"/>
    <col min="1289" max="1289" width="18.83203125" style="20" customWidth="1"/>
    <col min="1290" max="1290" width="11.1640625" style="20" customWidth="1"/>
    <col min="1291" max="1291" width="15" style="20" customWidth="1"/>
    <col min="1292" max="1536" width="11" style="20"/>
    <col min="1537" max="1537" width="3.6640625" style="20" customWidth="1"/>
    <col min="1538" max="1538" width="7" style="20" customWidth="1"/>
    <col min="1539" max="1539" width="36.33203125" style="20" customWidth="1"/>
    <col min="1540" max="1540" width="27.6640625" style="20" customWidth="1"/>
    <col min="1541" max="1542" width="10.33203125" style="20" customWidth="1"/>
    <col min="1543" max="1543" width="14.6640625" style="20" customWidth="1"/>
    <col min="1544" max="1544" width="16.83203125" style="20" customWidth="1"/>
    <col min="1545" max="1545" width="18.83203125" style="20" customWidth="1"/>
    <col min="1546" max="1546" width="11.1640625" style="20" customWidth="1"/>
    <col min="1547" max="1547" width="15" style="20" customWidth="1"/>
    <col min="1548" max="1792" width="11" style="20"/>
    <col min="1793" max="1793" width="3.6640625" style="20" customWidth="1"/>
    <col min="1794" max="1794" width="7" style="20" customWidth="1"/>
    <col min="1795" max="1795" width="36.33203125" style="20" customWidth="1"/>
    <col min="1796" max="1796" width="27.6640625" style="20" customWidth="1"/>
    <col min="1797" max="1798" width="10.33203125" style="20" customWidth="1"/>
    <col min="1799" max="1799" width="14.6640625" style="20" customWidth="1"/>
    <col min="1800" max="1800" width="16.83203125" style="20" customWidth="1"/>
    <col min="1801" max="1801" width="18.83203125" style="20" customWidth="1"/>
    <col min="1802" max="1802" width="11.1640625" style="20" customWidth="1"/>
    <col min="1803" max="1803" width="15" style="20" customWidth="1"/>
    <col min="1804" max="2048" width="11" style="20"/>
    <col min="2049" max="2049" width="3.6640625" style="20" customWidth="1"/>
    <col min="2050" max="2050" width="7" style="20" customWidth="1"/>
    <col min="2051" max="2051" width="36.33203125" style="20" customWidth="1"/>
    <col min="2052" max="2052" width="27.6640625" style="20" customWidth="1"/>
    <col min="2053" max="2054" width="10.33203125" style="20" customWidth="1"/>
    <col min="2055" max="2055" width="14.6640625" style="20" customWidth="1"/>
    <col min="2056" max="2056" width="16.83203125" style="20" customWidth="1"/>
    <col min="2057" max="2057" width="18.83203125" style="20" customWidth="1"/>
    <col min="2058" max="2058" width="11.1640625" style="20" customWidth="1"/>
    <col min="2059" max="2059" width="15" style="20" customWidth="1"/>
    <col min="2060" max="2304" width="11" style="20"/>
    <col min="2305" max="2305" width="3.6640625" style="20" customWidth="1"/>
    <col min="2306" max="2306" width="7" style="20" customWidth="1"/>
    <col min="2307" max="2307" width="36.33203125" style="20" customWidth="1"/>
    <col min="2308" max="2308" width="27.6640625" style="20" customWidth="1"/>
    <col min="2309" max="2310" width="10.33203125" style="20" customWidth="1"/>
    <col min="2311" max="2311" width="14.6640625" style="20" customWidth="1"/>
    <col min="2312" max="2312" width="16.83203125" style="20" customWidth="1"/>
    <col min="2313" max="2313" width="18.83203125" style="20" customWidth="1"/>
    <col min="2314" max="2314" width="11.1640625" style="20" customWidth="1"/>
    <col min="2315" max="2315" width="15" style="20" customWidth="1"/>
    <col min="2316" max="2560" width="11" style="20"/>
    <col min="2561" max="2561" width="3.6640625" style="20" customWidth="1"/>
    <col min="2562" max="2562" width="7" style="20" customWidth="1"/>
    <col min="2563" max="2563" width="36.33203125" style="20" customWidth="1"/>
    <col min="2564" max="2564" width="27.6640625" style="20" customWidth="1"/>
    <col min="2565" max="2566" width="10.33203125" style="20" customWidth="1"/>
    <col min="2567" max="2567" width="14.6640625" style="20" customWidth="1"/>
    <col min="2568" max="2568" width="16.83203125" style="20" customWidth="1"/>
    <col min="2569" max="2569" width="18.83203125" style="20" customWidth="1"/>
    <col min="2570" max="2570" width="11.1640625" style="20" customWidth="1"/>
    <col min="2571" max="2571" width="15" style="20" customWidth="1"/>
    <col min="2572" max="2816" width="11" style="20"/>
    <col min="2817" max="2817" width="3.6640625" style="20" customWidth="1"/>
    <col min="2818" max="2818" width="7" style="20" customWidth="1"/>
    <col min="2819" max="2819" width="36.33203125" style="20" customWidth="1"/>
    <col min="2820" max="2820" width="27.6640625" style="20" customWidth="1"/>
    <col min="2821" max="2822" width="10.33203125" style="20" customWidth="1"/>
    <col min="2823" max="2823" width="14.6640625" style="20" customWidth="1"/>
    <col min="2824" max="2824" width="16.83203125" style="20" customWidth="1"/>
    <col min="2825" max="2825" width="18.83203125" style="20" customWidth="1"/>
    <col min="2826" max="2826" width="11.1640625" style="20" customWidth="1"/>
    <col min="2827" max="2827" width="15" style="20" customWidth="1"/>
    <col min="2828" max="3072" width="11" style="20"/>
    <col min="3073" max="3073" width="3.6640625" style="20" customWidth="1"/>
    <col min="3074" max="3074" width="7" style="20" customWidth="1"/>
    <col min="3075" max="3075" width="36.33203125" style="20" customWidth="1"/>
    <col min="3076" max="3076" width="27.6640625" style="20" customWidth="1"/>
    <col min="3077" max="3078" width="10.33203125" style="20" customWidth="1"/>
    <col min="3079" max="3079" width="14.6640625" style="20" customWidth="1"/>
    <col min="3080" max="3080" width="16.83203125" style="20" customWidth="1"/>
    <col min="3081" max="3081" width="18.83203125" style="20" customWidth="1"/>
    <col min="3082" max="3082" width="11.1640625" style="20" customWidth="1"/>
    <col min="3083" max="3083" width="15" style="20" customWidth="1"/>
    <col min="3084" max="3328" width="11" style="20"/>
    <col min="3329" max="3329" width="3.6640625" style="20" customWidth="1"/>
    <col min="3330" max="3330" width="7" style="20" customWidth="1"/>
    <col min="3331" max="3331" width="36.33203125" style="20" customWidth="1"/>
    <col min="3332" max="3332" width="27.6640625" style="20" customWidth="1"/>
    <col min="3333" max="3334" width="10.33203125" style="20" customWidth="1"/>
    <col min="3335" max="3335" width="14.6640625" style="20" customWidth="1"/>
    <col min="3336" max="3336" width="16.83203125" style="20" customWidth="1"/>
    <col min="3337" max="3337" width="18.83203125" style="20" customWidth="1"/>
    <col min="3338" max="3338" width="11.1640625" style="20" customWidth="1"/>
    <col min="3339" max="3339" width="15" style="20" customWidth="1"/>
    <col min="3340" max="3584" width="11" style="20"/>
    <col min="3585" max="3585" width="3.6640625" style="20" customWidth="1"/>
    <col min="3586" max="3586" width="7" style="20" customWidth="1"/>
    <col min="3587" max="3587" width="36.33203125" style="20" customWidth="1"/>
    <col min="3588" max="3588" width="27.6640625" style="20" customWidth="1"/>
    <col min="3589" max="3590" width="10.33203125" style="20" customWidth="1"/>
    <col min="3591" max="3591" width="14.6640625" style="20" customWidth="1"/>
    <col min="3592" max="3592" width="16.83203125" style="20" customWidth="1"/>
    <col min="3593" max="3593" width="18.83203125" style="20" customWidth="1"/>
    <col min="3594" max="3594" width="11.1640625" style="20" customWidth="1"/>
    <col min="3595" max="3595" width="15" style="20" customWidth="1"/>
    <col min="3596" max="3840" width="11" style="20"/>
    <col min="3841" max="3841" width="3.6640625" style="20" customWidth="1"/>
    <col min="3842" max="3842" width="7" style="20" customWidth="1"/>
    <col min="3843" max="3843" width="36.33203125" style="20" customWidth="1"/>
    <col min="3844" max="3844" width="27.6640625" style="20" customWidth="1"/>
    <col min="3845" max="3846" width="10.33203125" style="20" customWidth="1"/>
    <col min="3847" max="3847" width="14.6640625" style="20" customWidth="1"/>
    <col min="3848" max="3848" width="16.83203125" style="20" customWidth="1"/>
    <col min="3849" max="3849" width="18.83203125" style="20" customWidth="1"/>
    <col min="3850" max="3850" width="11.1640625" style="20" customWidth="1"/>
    <col min="3851" max="3851" width="15" style="20" customWidth="1"/>
    <col min="3852" max="4096" width="11" style="20"/>
    <col min="4097" max="4097" width="3.6640625" style="20" customWidth="1"/>
    <col min="4098" max="4098" width="7" style="20" customWidth="1"/>
    <col min="4099" max="4099" width="36.33203125" style="20" customWidth="1"/>
    <col min="4100" max="4100" width="27.6640625" style="20" customWidth="1"/>
    <col min="4101" max="4102" width="10.33203125" style="20" customWidth="1"/>
    <col min="4103" max="4103" width="14.6640625" style="20" customWidth="1"/>
    <col min="4104" max="4104" width="16.83203125" style="20" customWidth="1"/>
    <col min="4105" max="4105" width="18.83203125" style="20" customWidth="1"/>
    <col min="4106" max="4106" width="11.1640625" style="20" customWidth="1"/>
    <col min="4107" max="4107" width="15" style="20" customWidth="1"/>
    <col min="4108" max="4352" width="11" style="20"/>
    <col min="4353" max="4353" width="3.6640625" style="20" customWidth="1"/>
    <col min="4354" max="4354" width="7" style="20" customWidth="1"/>
    <col min="4355" max="4355" width="36.33203125" style="20" customWidth="1"/>
    <col min="4356" max="4356" width="27.6640625" style="20" customWidth="1"/>
    <col min="4357" max="4358" width="10.33203125" style="20" customWidth="1"/>
    <col min="4359" max="4359" width="14.6640625" style="20" customWidth="1"/>
    <col min="4360" max="4360" width="16.83203125" style="20" customWidth="1"/>
    <col min="4361" max="4361" width="18.83203125" style="20" customWidth="1"/>
    <col min="4362" max="4362" width="11.1640625" style="20" customWidth="1"/>
    <col min="4363" max="4363" width="15" style="20" customWidth="1"/>
    <col min="4364" max="4608" width="11" style="20"/>
    <col min="4609" max="4609" width="3.6640625" style="20" customWidth="1"/>
    <col min="4610" max="4610" width="7" style="20" customWidth="1"/>
    <col min="4611" max="4611" width="36.33203125" style="20" customWidth="1"/>
    <col min="4612" max="4612" width="27.6640625" style="20" customWidth="1"/>
    <col min="4613" max="4614" width="10.33203125" style="20" customWidth="1"/>
    <col min="4615" max="4615" width="14.6640625" style="20" customWidth="1"/>
    <col min="4616" max="4616" width="16.83203125" style="20" customWidth="1"/>
    <col min="4617" max="4617" width="18.83203125" style="20" customWidth="1"/>
    <col min="4618" max="4618" width="11.1640625" style="20" customWidth="1"/>
    <col min="4619" max="4619" width="15" style="20" customWidth="1"/>
    <col min="4620" max="4864" width="11" style="20"/>
    <col min="4865" max="4865" width="3.6640625" style="20" customWidth="1"/>
    <col min="4866" max="4866" width="7" style="20" customWidth="1"/>
    <col min="4867" max="4867" width="36.33203125" style="20" customWidth="1"/>
    <col min="4868" max="4868" width="27.6640625" style="20" customWidth="1"/>
    <col min="4869" max="4870" width="10.33203125" style="20" customWidth="1"/>
    <col min="4871" max="4871" width="14.6640625" style="20" customWidth="1"/>
    <col min="4872" max="4872" width="16.83203125" style="20" customWidth="1"/>
    <col min="4873" max="4873" width="18.83203125" style="20" customWidth="1"/>
    <col min="4874" max="4874" width="11.1640625" style="20" customWidth="1"/>
    <col min="4875" max="4875" width="15" style="20" customWidth="1"/>
    <col min="4876" max="5120" width="11" style="20"/>
    <col min="5121" max="5121" width="3.6640625" style="20" customWidth="1"/>
    <col min="5122" max="5122" width="7" style="20" customWidth="1"/>
    <col min="5123" max="5123" width="36.33203125" style="20" customWidth="1"/>
    <col min="5124" max="5124" width="27.6640625" style="20" customWidth="1"/>
    <col min="5125" max="5126" width="10.33203125" style="20" customWidth="1"/>
    <col min="5127" max="5127" width="14.6640625" style="20" customWidth="1"/>
    <col min="5128" max="5128" width="16.83203125" style="20" customWidth="1"/>
    <col min="5129" max="5129" width="18.83203125" style="20" customWidth="1"/>
    <col min="5130" max="5130" width="11.1640625" style="20" customWidth="1"/>
    <col min="5131" max="5131" width="15" style="20" customWidth="1"/>
    <col min="5132" max="5376" width="11" style="20"/>
    <col min="5377" max="5377" width="3.6640625" style="20" customWidth="1"/>
    <col min="5378" max="5378" width="7" style="20" customWidth="1"/>
    <col min="5379" max="5379" width="36.33203125" style="20" customWidth="1"/>
    <col min="5380" max="5380" width="27.6640625" style="20" customWidth="1"/>
    <col min="5381" max="5382" width="10.33203125" style="20" customWidth="1"/>
    <col min="5383" max="5383" width="14.6640625" style="20" customWidth="1"/>
    <col min="5384" max="5384" width="16.83203125" style="20" customWidth="1"/>
    <col min="5385" max="5385" width="18.83203125" style="20" customWidth="1"/>
    <col min="5386" max="5386" width="11.1640625" style="20" customWidth="1"/>
    <col min="5387" max="5387" width="15" style="20" customWidth="1"/>
    <col min="5388" max="5632" width="11" style="20"/>
    <col min="5633" max="5633" width="3.6640625" style="20" customWidth="1"/>
    <col min="5634" max="5634" width="7" style="20" customWidth="1"/>
    <col min="5635" max="5635" width="36.33203125" style="20" customWidth="1"/>
    <col min="5636" max="5636" width="27.6640625" style="20" customWidth="1"/>
    <col min="5637" max="5638" width="10.33203125" style="20" customWidth="1"/>
    <col min="5639" max="5639" width="14.6640625" style="20" customWidth="1"/>
    <col min="5640" max="5640" width="16.83203125" style="20" customWidth="1"/>
    <col min="5641" max="5641" width="18.83203125" style="20" customWidth="1"/>
    <col min="5642" max="5642" width="11.1640625" style="20" customWidth="1"/>
    <col min="5643" max="5643" width="15" style="20" customWidth="1"/>
    <col min="5644" max="5888" width="11" style="20"/>
    <col min="5889" max="5889" width="3.6640625" style="20" customWidth="1"/>
    <col min="5890" max="5890" width="7" style="20" customWidth="1"/>
    <col min="5891" max="5891" width="36.33203125" style="20" customWidth="1"/>
    <col min="5892" max="5892" width="27.6640625" style="20" customWidth="1"/>
    <col min="5893" max="5894" width="10.33203125" style="20" customWidth="1"/>
    <col min="5895" max="5895" width="14.6640625" style="20" customWidth="1"/>
    <col min="5896" max="5896" width="16.83203125" style="20" customWidth="1"/>
    <col min="5897" max="5897" width="18.83203125" style="20" customWidth="1"/>
    <col min="5898" max="5898" width="11.1640625" style="20" customWidth="1"/>
    <col min="5899" max="5899" width="15" style="20" customWidth="1"/>
    <col min="5900" max="6144" width="11" style="20"/>
    <col min="6145" max="6145" width="3.6640625" style="20" customWidth="1"/>
    <col min="6146" max="6146" width="7" style="20" customWidth="1"/>
    <col min="6147" max="6147" width="36.33203125" style="20" customWidth="1"/>
    <col min="6148" max="6148" width="27.6640625" style="20" customWidth="1"/>
    <col min="6149" max="6150" width="10.33203125" style="20" customWidth="1"/>
    <col min="6151" max="6151" width="14.6640625" style="20" customWidth="1"/>
    <col min="6152" max="6152" width="16.83203125" style="20" customWidth="1"/>
    <col min="6153" max="6153" width="18.83203125" style="20" customWidth="1"/>
    <col min="6154" max="6154" width="11.1640625" style="20" customWidth="1"/>
    <col min="6155" max="6155" width="15" style="20" customWidth="1"/>
    <col min="6156" max="6400" width="11" style="20"/>
    <col min="6401" max="6401" width="3.6640625" style="20" customWidth="1"/>
    <col min="6402" max="6402" width="7" style="20" customWidth="1"/>
    <col min="6403" max="6403" width="36.33203125" style="20" customWidth="1"/>
    <col min="6404" max="6404" width="27.6640625" style="20" customWidth="1"/>
    <col min="6405" max="6406" width="10.33203125" style="20" customWidth="1"/>
    <col min="6407" max="6407" width="14.6640625" style="20" customWidth="1"/>
    <col min="6408" max="6408" width="16.83203125" style="20" customWidth="1"/>
    <col min="6409" max="6409" width="18.83203125" style="20" customWidth="1"/>
    <col min="6410" max="6410" width="11.1640625" style="20" customWidth="1"/>
    <col min="6411" max="6411" width="15" style="20" customWidth="1"/>
    <col min="6412" max="6656" width="11" style="20"/>
    <col min="6657" max="6657" width="3.6640625" style="20" customWidth="1"/>
    <col min="6658" max="6658" width="7" style="20" customWidth="1"/>
    <col min="6659" max="6659" width="36.33203125" style="20" customWidth="1"/>
    <col min="6660" max="6660" width="27.6640625" style="20" customWidth="1"/>
    <col min="6661" max="6662" width="10.33203125" style="20" customWidth="1"/>
    <col min="6663" max="6663" width="14.6640625" style="20" customWidth="1"/>
    <col min="6664" max="6664" width="16.83203125" style="20" customWidth="1"/>
    <col min="6665" max="6665" width="18.83203125" style="20" customWidth="1"/>
    <col min="6666" max="6666" width="11.1640625" style="20" customWidth="1"/>
    <col min="6667" max="6667" width="15" style="20" customWidth="1"/>
    <col min="6668" max="6912" width="11" style="20"/>
    <col min="6913" max="6913" width="3.6640625" style="20" customWidth="1"/>
    <col min="6914" max="6914" width="7" style="20" customWidth="1"/>
    <col min="6915" max="6915" width="36.33203125" style="20" customWidth="1"/>
    <col min="6916" max="6916" width="27.6640625" style="20" customWidth="1"/>
    <col min="6917" max="6918" width="10.33203125" style="20" customWidth="1"/>
    <col min="6919" max="6919" width="14.6640625" style="20" customWidth="1"/>
    <col min="6920" max="6920" width="16.83203125" style="20" customWidth="1"/>
    <col min="6921" max="6921" width="18.83203125" style="20" customWidth="1"/>
    <col min="6922" max="6922" width="11.1640625" style="20" customWidth="1"/>
    <col min="6923" max="6923" width="15" style="20" customWidth="1"/>
    <col min="6924" max="7168" width="11" style="20"/>
    <col min="7169" max="7169" width="3.6640625" style="20" customWidth="1"/>
    <col min="7170" max="7170" width="7" style="20" customWidth="1"/>
    <col min="7171" max="7171" width="36.33203125" style="20" customWidth="1"/>
    <col min="7172" max="7172" width="27.6640625" style="20" customWidth="1"/>
    <col min="7173" max="7174" width="10.33203125" style="20" customWidth="1"/>
    <col min="7175" max="7175" width="14.6640625" style="20" customWidth="1"/>
    <col min="7176" max="7176" width="16.83203125" style="20" customWidth="1"/>
    <col min="7177" max="7177" width="18.83203125" style="20" customWidth="1"/>
    <col min="7178" max="7178" width="11.1640625" style="20" customWidth="1"/>
    <col min="7179" max="7179" width="15" style="20" customWidth="1"/>
    <col min="7180" max="7424" width="11" style="20"/>
    <col min="7425" max="7425" width="3.6640625" style="20" customWidth="1"/>
    <col min="7426" max="7426" width="7" style="20" customWidth="1"/>
    <col min="7427" max="7427" width="36.33203125" style="20" customWidth="1"/>
    <col min="7428" max="7428" width="27.6640625" style="20" customWidth="1"/>
    <col min="7429" max="7430" width="10.33203125" style="20" customWidth="1"/>
    <col min="7431" max="7431" width="14.6640625" style="20" customWidth="1"/>
    <col min="7432" max="7432" width="16.83203125" style="20" customWidth="1"/>
    <col min="7433" max="7433" width="18.83203125" style="20" customWidth="1"/>
    <col min="7434" max="7434" width="11.1640625" style="20" customWidth="1"/>
    <col min="7435" max="7435" width="15" style="20" customWidth="1"/>
    <col min="7436" max="7680" width="11" style="20"/>
    <col min="7681" max="7681" width="3.6640625" style="20" customWidth="1"/>
    <col min="7682" max="7682" width="7" style="20" customWidth="1"/>
    <col min="7683" max="7683" width="36.33203125" style="20" customWidth="1"/>
    <col min="7684" max="7684" width="27.6640625" style="20" customWidth="1"/>
    <col min="7685" max="7686" width="10.33203125" style="20" customWidth="1"/>
    <col min="7687" max="7687" width="14.6640625" style="20" customWidth="1"/>
    <col min="7688" max="7688" width="16.83203125" style="20" customWidth="1"/>
    <col min="7689" max="7689" width="18.83203125" style="20" customWidth="1"/>
    <col min="7690" max="7690" width="11.1640625" style="20" customWidth="1"/>
    <col min="7691" max="7691" width="15" style="20" customWidth="1"/>
    <col min="7692" max="7936" width="11" style="20"/>
    <col min="7937" max="7937" width="3.6640625" style="20" customWidth="1"/>
    <col min="7938" max="7938" width="7" style="20" customWidth="1"/>
    <col min="7939" max="7939" width="36.33203125" style="20" customWidth="1"/>
    <col min="7940" max="7940" width="27.6640625" style="20" customWidth="1"/>
    <col min="7941" max="7942" width="10.33203125" style="20" customWidth="1"/>
    <col min="7943" max="7943" width="14.6640625" style="20" customWidth="1"/>
    <col min="7944" max="7944" width="16.83203125" style="20" customWidth="1"/>
    <col min="7945" max="7945" width="18.83203125" style="20" customWidth="1"/>
    <col min="7946" max="7946" width="11.1640625" style="20" customWidth="1"/>
    <col min="7947" max="7947" width="15" style="20" customWidth="1"/>
    <col min="7948" max="8192" width="11" style="20"/>
    <col min="8193" max="8193" width="3.6640625" style="20" customWidth="1"/>
    <col min="8194" max="8194" width="7" style="20" customWidth="1"/>
    <col min="8195" max="8195" width="36.33203125" style="20" customWidth="1"/>
    <col min="8196" max="8196" width="27.6640625" style="20" customWidth="1"/>
    <col min="8197" max="8198" width="10.33203125" style="20" customWidth="1"/>
    <col min="8199" max="8199" width="14.6640625" style="20" customWidth="1"/>
    <col min="8200" max="8200" width="16.83203125" style="20" customWidth="1"/>
    <col min="8201" max="8201" width="18.83203125" style="20" customWidth="1"/>
    <col min="8202" max="8202" width="11.1640625" style="20" customWidth="1"/>
    <col min="8203" max="8203" width="15" style="20" customWidth="1"/>
    <col min="8204" max="8448" width="11" style="20"/>
    <col min="8449" max="8449" width="3.6640625" style="20" customWidth="1"/>
    <col min="8450" max="8450" width="7" style="20" customWidth="1"/>
    <col min="8451" max="8451" width="36.33203125" style="20" customWidth="1"/>
    <col min="8452" max="8452" width="27.6640625" style="20" customWidth="1"/>
    <col min="8453" max="8454" width="10.33203125" style="20" customWidth="1"/>
    <col min="8455" max="8455" width="14.6640625" style="20" customWidth="1"/>
    <col min="8456" max="8456" width="16.83203125" style="20" customWidth="1"/>
    <col min="8457" max="8457" width="18.83203125" style="20" customWidth="1"/>
    <col min="8458" max="8458" width="11.1640625" style="20" customWidth="1"/>
    <col min="8459" max="8459" width="15" style="20" customWidth="1"/>
    <col min="8460" max="8704" width="11" style="20"/>
    <col min="8705" max="8705" width="3.6640625" style="20" customWidth="1"/>
    <col min="8706" max="8706" width="7" style="20" customWidth="1"/>
    <col min="8707" max="8707" width="36.33203125" style="20" customWidth="1"/>
    <col min="8708" max="8708" width="27.6640625" style="20" customWidth="1"/>
    <col min="8709" max="8710" width="10.33203125" style="20" customWidth="1"/>
    <col min="8711" max="8711" width="14.6640625" style="20" customWidth="1"/>
    <col min="8712" max="8712" width="16.83203125" style="20" customWidth="1"/>
    <col min="8713" max="8713" width="18.83203125" style="20" customWidth="1"/>
    <col min="8714" max="8714" width="11.1640625" style="20" customWidth="1"/>
    <col min="8715" max="8715" width="15" style="20" customWidth="1"/>
    <col min="8716" max="8960" width="11" style="20"/>
    <col min="8961" max="8961" width="3.6640625" style="20" customWidth="1"/>
    <col min="8962" max="8962" width="7" style="20" customWidth="1"/>
    <col min="8963" max="8963" width="36.33203125" style="20" customWidth="1"/>
    <col min="8964" max="8964" width="27.6640625" style="20" customWidth="1"/>
    <col min="8965" max="8966" width="10.33203125" style="20" customWidth="1"/>
    <col min="8967" max="8967" width="14.6640625" style="20" customWidth="1"/>
    <col min="8968" max="8968" width="16.83203125" style="20" customWidth="1"/>
    <col min="8969" max="8969" width="18.83203125" style="20" customWidth="1"/>
    <col min="8970" max="8970" width="11.1640625" style="20" customWidth="1"/>
    <col min="8971" max="8971" width="15" style="20" customWidth="1"/>
    <col min="8972" max="9216" width="11" style="20"/>
    <col min="9217" max="9217" width="3.6640625" style="20" customWidth="1"/>
    <col min="9218" max="9218" width="7" style="20" customWidth="1"/>
    <col min="9219" max="9219" width="36.33203125" style="20" customWidth="1"/>
    <col min="9220" max="9220" width="27.6640625" style="20" customWidth="1"/>
    <col min="9221" max="9222" width="10.33203125" style="20" customWidth="1"/>
    <col min="9223" max="9223" width="14.6640625" style="20" customWidth="1"/>
    <col min="9224" max="9224" width="16.83203125" style="20" customWidth="1"/>
    <col min="9225" max="9225" width="18.83203125" style="20" customWidth="1"/>
    <col min="9226" max="9226" width="11.1640625" style="20" customWidth="1"/>
    <col min="9227" max="9227" width="15" style="20" customWidth="1"/>
    <col min="9228" max="9472" width="11" style="20"/>
    <col min="9473" max="9473" width="3.6640625" style="20" customWidth="1"/>
    <col min="9474" max="9474" width="7" style="20" customWidth="1"/>
    <col min="9475" max="9475" width="36.33203125" style="20" customWidth="1"/>
    <col min="9476" max="9476" width="27.6640625" style="20" customWidth="1"/>
    <col min="9477" max="9478" width="10.33203125" style="20" customWidth="1"/>
    <col min="9479" max="9479" width="14.6640625" style="20" customWidth="1"/>
    <col min="9480" max="9480" width="16.83203125" style="20" customWidth="1"/>
    <col min="9481" max="9481" width="18.83203125" style="20" customWidth="1"/>
    <col min="9482" max="9482" width="11.1640625" style="20" customWidth="1"/>
    <col min="9483" max="9483" width="15" style="20" customWidth="1"/>
    <col min="9484" max="9728" width="11" style="20"/>
    <col min="9729" max="9729" width="3.6640625" style="20" customWidth="1"/>
    <col min="9730" max="9730" width="7" style="20" customWidth="1"/>
    <col min="9731" max="9731" width="36.33203125" style="20" customWidth="1"/>
    <col min="9732" max="9732" width="27.6640625" style="20" customWidth="1"/>
    <col min="9733" max="9734" width="10.33203125" style="20" customWidth="1"/>
    <col min="9735" max="9735" width="14.6640625" style="20" customWidth="1"/>
    <col min="9736" max="9736" width="16.83203125" style="20" customWidth="1"/>
    <col min="9737" max="9737" width="18.83203125" style="20" customWidth="1"/>
    <col min="9738" max="9738" width="11.1640625" style="20" customWidth="1"/>
    <col min="9739" max="9739" width="15" style="20" customWidth="1"/>
    <col min="9740" max="9984" width="11" style="20"/>
    <col min="9985" max="9985" width="3.6640625" style="20" customWidth="1"/>
    <col min="9986" max="9986" width="7" style="20" customWidth="1"/>
    <col min="9987" max="9987" width="36.33203125" style="20" customWidth="1"/>
    <col min="9988" max="9988" width="27.6640625" style="20" customWidth="1"/>
    <col min="9989" max="9990" width="10.33203125" style="20" customWidth="1"/>
    <col min="9991" max="9991" width="14.6640625" style="20" customWidth="1"/>
    <col min="9992" max="9992" width="16.83203125" style="20" customWidth="1"/>
    <col min="9993" max="9993" width="18.83203125" style="20" customWidth="1"/>
    <col min="9994" max="9994" width="11.1640625" style="20" customWidth="1"/>
    <col min="9995" max="9995" width="15" style="20" customWidth="1"/>
    <col min="9996" max="10240" width="11" style="20"/>
    <col min="10241" max="10241" width="3.6640625" style="20" customWidth="1"/>
    <col min="10242" max="10242" width="7" style="20" customWidth="1"/>
    <col min="10243" max="10243" width="36.33203125" style="20" customWidth="1"/>
    <col min="10244" max="10244" width="27.6640625" style="20" customWidth="1"/>
    <col min="10245" max="10246" width="10.33203125" style="20" customWidth="1"/>
    <col min="10247" max="10247" width="14.6640625" style="20" customWidth="1"/>
    <col min="10248" max="10248" width="16.83203125" style="20" customWidth="1"/>
    <col min="10249" max="10249" width="18.83203125" style="20" customWidth="1"/>
    <col min="10250" max="10250" width="11.1640625" style="20" customWidth="1"/>
    <col min="10251" max="10251" width="15" style="20" customWidth="1"/>
    <col min="10252" max="10496" width="11" style="20"/>
    <col min="10497" max="10497" width="3.6640625" style="20" customWidth="1"/>
    <col min="10498" max="10498" width="7" style="20" customWidth="1"/>
    <col min="10499" max="10499" width="36.33203125" style="20" customWidth="1"/>
    <col min="10500" max="10500" width="27.6640625" style="20" customWidth="1"/>
    <col min="10501" max="10502" width="10.33203125" style="20" customWidth="1"/>
    <col min="10503" max="10503" width="14.6640625" style="20" customWidth="1"/>
    <col min="10504" max="10504" width="16.83203125" style="20" customWidth="1"/>
    <col min="10505" max="10505" width="18.83203125" style="20" customWidth="1"/>
    <col min="10506" max="10506" width="11.1640625" style="20" customWidth="1"/>
    <col min="10507" max="10507" width="15" style="20" customWidth="1"/>
    <col min="10508" max="10752" width="11" style="20"/>
    <col min="10753" max="10753" width="3.6640625" style="20" customWidth="1"/>
    <col min="10754" max="10754" width="7" style="20" customWidth="1"/>
    <col min="10755" max="10755" width="36.33203125" style="20" customWidth="1"/>
    <col min="10756" max="10756" width="27.6640625" style="20" customWidth="1"/>
    <col min="10757" max="10758" width="10.33203125" style="20" customWidth="1"/>
    <col min="10759" max="10759" width="14.6640625" style="20" customWidth="1"/>
    <col min="10760" max="10760" width="16.83203125" style="20" customWidth="1"/>
    <col min="10761" max="10761" width="18.83203125" style="20" customWidth="1"/>
    <col min="10762" max="10762" width="11.1640625" style="20" customWidth="1"/>
    <col min="10763" max="10763" width="15" style="20" customWidth="1"/>
    <col min="10764" max="11008" width="11" style="20"/>
    <col min="11009" max="11009" width="3.6640625" style="20" customWidth="1"/>
    <col min="11010" max="11010" width="7" style="20" customWidth="1"/>
    <col min="11011" max="11011" width="36.33203125" style="20" customWidth="1"/>
    <col min="11012" max="11012" width="27.6640625" style="20" customWidth="1"/>
    <col min="11013" max="11014" width="10.33203125" style="20" customWidth="1"/>
    <col min="11015" max="11015" width="14.6640625" style="20" customWidth="1"/>
    <col min="11016" max="11016" width="16.83203125" style="20" customWidth="1"/>
    <col min="11017" max="11017" width="18.83203125" style="20" customWidth="1"/>
    <col min="11018" max="11018" width="11.1640625" style="20" customWidth="1"/>
    <col min="11019" max="11019" width="15" style="20" customWidth="1"/>
    <col min="11020" max="11264" width="11" style="20"/>
    <col min="11265" max="11265" width="3.6640625" style="20" customWidth="1"/>
    <col min="11266" max="11266" width="7" style="20" customWidth="1"/>
    <col min="11267" max="11267" width="36.33203125" style="20" customWidth="1"/>
    <col min="11268" max="11268" width="27.6640625" style="20" customWidth="1"/>
    <col min="11269" max="11270" width="10.33203125" style="20" customWidth="1"/>
    <col min="11271" max="11271" width="14.6640625" style="20" customWidth="1"/>
    <col min="11272" max="11272" width="16.83203125" style="20" customWidth="1"/>
    <col min="11273" max="11273" width="18.83203125" style="20" customWidth="1"/>
    <col min="11274" max="11274" width="11.1640625" style="20" customWidth="1"/>
    <col min="11275" max="11275" width="15" style="20" customWidth="1"/>
    <col min="11276" max="11520" width="11" style="20"/>
    <col min="11521" max="11521" width="3.6640625" style="20" customWidth="1"/>
    <col min="11522" max="11522" width="7" style="20" customWidth="1"/>
    <col min="11523" max="11523" width="36.33203125" style="20" customWidth="1"/>
    <col min="11524" max="11524" width="27.6640625" style="20" customWidth="1"/>
    <col min="11525" max="11526" width="10.33203125" style="20" customWidth="1"/>
    <col min="11527" max="11527" width="14.6640625" style="20" customWidth="1"/>
    <col min="11528" max="11528" width="16.83203125" style="20" customWidth="1"/>
    <col min="11529" max="11529" width="18.83203125" style="20" customWidth="1"/>
    <col min="11530" max="11530" width="11.1640625" style="20" customWidth="1"/>
    <col min="11531" max="11531" width="15" style="20" customWidth="1"/>
    <col min="11532" max="11776" width="11" style="20"/>
    <col min="11777" max="11777" width="3.6640625" style="20" customWidth="1"/>
    <col min="11778" max="11778" width="7" style="20" customWidth="1"/>
    <col min="11779" max="11779" width="36.33203125" style="20" customWidth="1"/>
    <col min="11780" max="11780" width="27.6640625" style="20" customWidth="1"/>
    <col min="11781" max="11782" width="10.33203125" style="20" customWidth="1"/>
    <col min="11783" max="11783" width="14.6640625" style="20" customWidth="1"/>
    <col min="11784" max="11784" width="16.83203125" style="20" customWidth="1"/>
    <col min="11785" max="11785" width="18.83203125" style="20" customWidth="1"/>
    <col min="11786" max="11786" width="11.1640625" style="20" customWidth="1"/>
    <col min="11787" max="11787" width="15" style="20" customWidth="1"/>
    <col min="11788" max="12032" width="11" style="20"/>
    <col min="12033" max="12033" width="3.6640625" style="20" customWidth="1"/>
    <col min="12034" max="12034" width="7" style="20" customWidth="1"/>
    <col min="12035" max="12035" width="36.33203125" style="20" customWidth="1"/>
    <col min="12036" max="12036" width="27.6640625" style="20" customWidth="1"/>
    <col min="12037" max="12038" width="10.33203125" style="20" customWidth="1"/>
    <col min="12039" max="12039" width="14.6640625" style="20" customWidth="1"/>
    <col min="12040" max="12040" width="16.83203125" style="20" customWidth="1"/>
    <col min="12041" max="12041" width="18.83203125" style="20" customWidth="1"/>
    <col min="12042" max="12042" width="11.1640625" style="20" customWidth="1"/>
    <col min="12043" max="12043" width="15" style="20" customWidth="1"/>
    <col min="12044" max="12288" width="11" style="20"/>
    <col min="12289" max="12289" width="3.6640625" style="20" customWidth="1"/>
    <col min="12290" max="12290" width="7" style="20" customWidth="1"/>
    <col min="12291" max="12291" width="36.33203125" style="20" customWidth="1"/>
    <col min="12292" max="12292" width="27.6640625" style="20" customWidth="1"/>
    <col min="12293" max="12294" width="10.33203125" style="20" customWidth="1"/>
    <col min="12295" max="12295" width="14.6640625" style="20" customWidth="1"/>
    <col min="12296" max="12296" width="16.83203125" style="20" customWidth="1"/>
    <col min="12297" max="12297" width="18.83203125" style="20" customWidth="1"/>
    <col min="12298" max="12298" width="11.1640625" style="20" customWidth="1"/>
    <col min="12299" max="12299" width="15" style="20" customWidth="1"/>
    <col min="12300" max="12544" width="11" style="20"/>
    <col min="12545" max="12545" width="3.6640625" style="20" customWidth="1"/>
    <col min="12546" max="12546" width="7" style="20" customWidth="1"/>
    <col min="12547" max="12547" width="36.33203125" style="20" customWidth="1"/>
    <col min="12548" max="12548" width="27.6640625" style="20" customWidth="1"/>
    <col min="12549" max="12550" width="10.33203125" style="20" customWidth="1"/>
    <col min="12551" max="12551" width="14.6640625" style="20" customWidth="1"/>
    <col min="12552" max="12552" width="16.83203125" style="20" customWidth="1"/>
    <col min="12553" max="12553" width="18.83203125" style="20" customWidth="1"/>
    <col min="12554" max="12554" width="11.1640625" style="20" customWidth="1"/>
    <col min="12555" max="12555" width="15" style="20" customWidth="1"/>
    <col min="12556" max="12800" width="11" style="20"/>
    <col min="12801" max="12801" width="3.6640625" style="20" customWidth="1"/>
    <col min="12802" max="12802" width="7" style="20" customWidth="1"/>
    <col min="12803" max="12803" width="36.33203125" style="20" customWidth="1"/>
    <col min="12804" max="12804" width="27.6640625" style="20" customWidth="1"/>
    <col min="12805" max="12806" width="10.33203125" style="20" customWidth="1"/>
    <col min="12807" max="12807" width="14.6640625" style="20" customWidth="1"/>
    <col min="12808" max="12808" width="16.83203125" style="20" customWidth="1"/>
    <col min="12809" max="12809" width="18.83203125" style="20" customWidth="1"/>
    <col min="12810" max="12810" width="11.1640625" style="20" customWidth="1"/>
    <col min="12811" max="12811" width="15" style="20" customWidth="1"/>
    <col min="12812" max="13056" width="11" style="20"/>
    <col min="13057" max="13057" width="3.6640625" style="20" customWidth="1"/>
    <col min="13058" max="13058" width="7" style="20" customWidth="1"/>
    <col min="13059" max="13059" width="36.33203125" style="20" customWidth="1"/>
    <col min="13060" max="13060" width="27.6640625" style="20" customWidth="1"/>
    <col min="13061" max="13062" width="10.33203125" style="20" customWidth="1"/>
    <col min="13063" max="13063" width="14.6640625" style="20" customWidth="1"/>
    <col min="13064" max="13064" width="16.83203125" style="20" customWidth="1"/>
    <col min="13065" max="13065" width="18.83203125" style="20" customWidth="1"/>
    <col min="13066" max="13066" width="11.1640625" style="20" customWidth="1"/>
    <col min="13067" max="13067" width="15" style="20" customWidth="1"/>
    <col min="13068" max="13312" width="11" style="20"/>
    <col min="13313" max="13313" width="3.6640625" style="20" customWidth="1"/>
    <col min="13314" max="13314" width="7" style="20" customWidth="1"/>
    <col min="13315" max="13315" width="36.33203125" style="20" customWidth="1"/>
    <col min="13316" max="13316" width="27.6640625" style="20" customWidth="1"/>
    <col min="13317" max="13318" width="10.33203125" style="20" customWidth="1"/>
    <col min="13319" max="13319" width="14.6640625" style="20" customWidth="1"/>
    <col min="13320" max="13320" width="16.83203125" style="20" customWidth="1"/>
    <col min="13321" max="13321" width="18.83203125" style="20" customWidth="1"/>
    <col min="13322" max="13322" width="11.1640625" style="20" customWidth="1"/>
    <col min="13323" max="13323" width="15" style="20" customWidth="1"/>
    <col min="13324" max="13568" width="11" style="20"/>
    <col min="13569" max="13569" width="3.6640625" style="20" customWidth="1"/>
    <col min="13570" max="13570" width="7" style="20" customWidth="1"/>
    <col min="13571" max="13571" width="36.33203125" style="20" customWidth="1"/>
    <col min="13572" max="13572" width="27.6640625" style="20" customWidth="1"/>
    <col min="13573" max="13574" width="10.33203125" style="20" customWidth="1"/>
    <col min="13575" max="13575" width="14.6640625" style="20" customWidth="1"/>
    <col min="13576" max="13576" width="16.83203125" style="20" customWidth="1"/>
    <col min="13577" max="13577" width="18.83203125" style="20" customWidth="1"/>
    <col min="13578" max="13578" width="11.1640625" style="20" customWidth="1"/>
    <col min="13579" max="13579" width="15" style="20" customWidth="1"/>
    <col min="13580" max="13824" width="11" style="20"/>
    <col min="13825" max="13825" width="3.6640625" style="20" customWidth="1"/>
    <col min="13826" max="13826" width="7" style="20" customWidth="1"/>
    <col min="13827" max="13827" width="36.33203125" style="20" customWidth="1"/>
    <col min="13828" max="13828" width="27.6640625" style="20" customWidth="1"/>
    <col min="13829" max="13830" width="10.33203125" style="20" customWidth="1"/>
    <col min="13831" max="13831" width="14.6640625" style="20" customWidth="1"/>
    <col min="13832" max="13832" width="16.83203125" style="20" customWidth="1"/>
    <col min="13833" max="13833" width="18.83203125" style="20" customWidth="1"/>
    <col min="13834" max="13834" width="11.1640625" style="20" customWidth="1"/>
    <col min="13835" max="13835" width="15" style="20" customWidth="1"/>
    <col min="13836" max="14080" width="11" style="20"/>
    <col min="14081" max="14081" width="3.6640625" style="20" customWidth="1"/>
    <col min="14082" max="14082" width="7" style="20" customWidth="1"/>
    <col min="14083" max="14083" width="36.33203125" style="20" customWidth="1"/>
    <col min="14084" max="14084" width="27.6640625" style="20" customWidth="1"/>
    <col min="14085" max="14086" width="10.33203125" style="20" customWidth="1"/>
    <col min="14087" max="14087" width="14.6640625" style="20" customWidth="1"/>
    <col min="14088" max="14088" width="16.83203125" style="20" customWidth="1"/>
    <col min="14089" max="14089" width="18.83203125" style="20" customWidth="1"/>
    <col min="14090" max="14090" width="11.1640625" style="20" customWidth="1"/>
    <col min="14091" max="14091" width="15" style="20" customWidth="1"/>
    <col min="14092" max="14336" width="11" style="20"/>
    <col min="14337" max="14337" width="3.6640625" style="20" customWidth="1"/>
    <col min="14338" max="14338" width="7" style="20" customWidth="1"/>
    <col min="14339" max="14339" width="36.33203125" style="20" customWidth="1"/>
    <col min="14340" max="14340" width="27.6640625" style="20" customWidth="1"/>
    <col min="14341" max="14342" width="10.33203125" style="20" customWidth="1"/>
    <col min="14343" max="14343" width="14.6640625" style="20" customWidth="1"/>
    <col min="14344" max="14344" width="16.83203125" style="20" customWidth="1"/>
    <col min="14345" max="14345" width="18.83203125" style="20" customWidth="1"/>
    <col min="14346" max="14346" width="11.1640625" style="20" customWidth="1"/>
    <col min="14347" max="14347" width="15" style="20" customWidth="1"/>
    <col min="14348" max="14592" width="11" style="20"/>
    <col min="14593" max="14593" width="3.6640625" style="20" customWidth="1"/>
    <col min="14594" max="14594" width="7" style="20" customWidth="1"/>
    <col min="14595" max="14595" width="36.33203125" style="20" customWidth="1"/>
    <col min="14596" max="14596" width="27.6640625" style="20" customWidth="1"/>
    <col min="14597" max="14598" width="10.33203125" style="20" customWidth="1"/>
    <col min="14599" max="14599" width="14.6640625" style="20" customWidth="1"/>
    <col min="14600" max="14600" width="16.83203125" style="20" customWidth="1"/>
    <col min="14601" max="14601" width="18.83203125" style="20" customWidth="1"/>
    <col min="14602" max="14602" width="11.1640625" style="20" customWidth="1"/>
    <col min="14603" max="14603" width="15" style="20" customWidth="1"/>
    <col min="14604" max="14848" width="11" style="20"/>
    <col min="14849" max="14849" width="3.6640625" style="20" customWidth="1"/>
    <col min="14850" max="14850" width="7" style="20" customWidth="1"/>
    <col min="14851" max="14851" width="36.33203125" style="20" customWidth="1"/>
    <col min="14852" max="14852" width="27.6640625" style="20" customWidth="1"/>
    <col min="14853" max="14854" width="10.33203125" style="20" customWidth="1"/>
    <col min="14855" max="14855" width="14.6640625" style="20" customWidth="1"/>
    <col min="14856" max="14856" width="16.83203125" style="20" customWidth="1"/>
    <col min="14857" max="14857" width="18.83203125" style="20" customWidth="1"/>
    <col min="14858" max="14858" width="11.1640625" style="20" customWidth="1"/>
    <col min="14859" max="14859" width="15" style="20" customWidth="1"/>
    <col min="14860" max="15104" width="11" style="20"/>
    <col min="15105" max="15105" width="3.6640625" style="20" customWidth="1"/>
    <col min="15106" max="15106" width="7" style="20" customWidth="1"/>
    <col min="15107" max="15107" width="36.33203125" style="20" customWidth="1"/>
    <col min="15108" max="15108" width="27.6640625" style="20" customWidth="1"/>
    <col min="15109" max="15110" width="10.33203125" style="20" customWidth="1"/>
    <col min="15111" max="15111" width="14.6640625" style="20" customWidth="1"/>
    <col min="15112" max="15112" width="16.83203125" style="20" customWidth="1"/>
    <col min="15113" max="15113" width="18.83203125" style="20" customWidth="1"/>
    <col min="15114" max="15114" width="11.1640625" style="20" customWidth="1"/>
    <col min="15115" max="15115" width="15" style="20" customWidth="1"/>
    <col min="15116" max="15360" width="11" style="20"/>
    <col min="15361" max="15361" width="3.6640625" style="20" customWidth="1"/>
    <col min="15362" max="15362" width="7" style="20" customWidth="1"/>
    <col min="15363" max="15363" width="36.33203125" style="20" customWidth="1"/>
    <col min="15364" max="15364" width="27.6640625" style="20" customWidth="1"/>
    <col min="15365" max="15366" width="10.33203125" style="20" customWidth="1"/>
    <col min="15367" max="15367" width="14.6640625" style="20" customWidth="1"/>
    <col min="15368" max="15368" width="16.83203125" style="20" customWidth="1"/>
    <col min="15369" max="15369" width="18.83203125" style="20" customWidth="1"/>
    <col min="15370" max="15370" width="11.1640625" style="20" customWidth="1"/>
    <col min="15371" max="15371" width="15" style="20" customWidth="1"/>
    <col min="15372" max="15616" width="11" style="20"/>
    <col min="15617" max="15617" width="3.6640625" style="20" customWidth="1"/>
    <col min="15618" max="15618" width="7" style="20" customWidth="1"/>
    <col min="15619" max="15619" width="36.33203125" style="20" customWidth="1"/>
    <col min="15620" max="15620" width="27.6640625" style="20" customWidth="1"/>
    <col min="15621" max="15622" width="10.33203125" style="20" customWidth="1"/>
    <col min="15623" max="15623" width="14.6640625" style="20" customWidth="1"/>
    <col min="15624" max="15624" width="16.83203125" style="20" customWidth="1"/>
    <col min="15625" max="15625" width="18.83203125" style="20" customWidth="1"/>
    <col min="15626" max="15626" width="11.1640625" style="20" customWidth="1"/>
    <col min="15627" max="15627" width="15" style="20" customWidth="1"/>
    <col min="15628" max="15872" width="11" style="20"/>
    <col min="15873" max="15873" width="3.6640625" style="20" customWidth="1"/>
    <col min="15874" max="15874" width="7" style="20" customWidth="1"/>
    <col min="15875" max="15875" width="36.33203125" style="20" customWidth="1"/>
    <col min="15876" max="15876" width="27.6640625" style="20" customWidth="1"/>
    <col min="15877" max="15878" width="10.33203125" style="20" customWidth="1"/>
    <col min="15879" max="15879" width="14.6640625" style="20" customWidth="1"/>
    <col min="15880" max="15880" width="16.83203125" style="20" customWidth="1"/>
    <col min="15881" max="15881" width="18.83203125" style="20" customWidth="1"/>
    <col min="15882" max="15882" width="11.1640625" style="20" customWidth="1"/>
    <col min="15883" max="15883" width="15" style="20" customWidth="1"/>
    <col min="15884" max="16128" width="11" style="20"/>
    <col min="16129" max="16129" width="3.6640625" style="20" customWidth="1"/>
    <col min="16130" max="16130" width="7" style="20" customWidth="1"/>
    <col min="16131" max="16131" width="36.33203125" style="20" customWidth="1"/>
    <col min="16132" max="16132" width="27.6640625" style="20" customWidth="1"/>
    <col min="16133" max="16134" width="10.33203125" style="20" customWidth="1"/>
    <col min="16135" max="16135" width="14.6640625" style="20" customWidth="1"/>
    <col min="16136" max="16136" width="16.83203125" style="20" customWidth="1"/>
    <col min="16137" max="16137" width="18.83203125" style="20" customWidth="1"/>
    <col min="16138" max="16138" width="11.1640625" style="20" customWidth="1"/>
    <col min="16139" max="16139" width="15" style="20" customWidth="1"/>
    <col min="16140" max="16384" width="11" style="20"/>
  </cols>
  <sheetData>
    <row r="1" spans="1:247" s="15" customFormat="1" ht="16">
      <c r="A1" s="13"/>
      <c r="B1" s="14"/>
      <c r="C1" s="14"/>
      <c r="E1" s="16"/>
      <c r="F1" s="16"/>
      <c r="G1" s="16"/>
      <c r="H1" s="17"/>
      <c r="I1" s="17"/>
      <c r="J1" s="16"/>
    </row>
    <row r="2" spans="1:247" ht="17">
      <c r="A2" s="18"/>
      <c r="B2" s="26" t="s">
        <v>0</v>
      </c>
      <c r="C2" s="233"/>
      <c r="D2" s="21"/>
      <c r="E2" s="27"/>
      <c r="F2" s="497" t="s">
        <v>1</v>
      </c>
      <c r="G2" s="497"/>
      <c r="H2" s="245" t="s">
        <v>188</v>
      </c>
      <c r="I2" s="28"/>
      <c r="J2" s="24"/>
    </row>
    <row r="3" spans="1:247" s="33" customFormat="1" ht="17">
      <c r="A3" s="13"/>
      <c r="B3" s="22"/>
      <c r="C3" s="29" t="s">
        <v>190</v>
      </c>
      <c r="D3" s="30"/>
      <c r="E3" s="22"/>
      <c r="F3" s="31" t="s">
        <v>2</v>
      </c>
      <c r="G3" s="22"/>
      <c r="H3" s="2" t="s">
        <v>189</v>
      </c>
      <c r="I3" s="32"/>
      <c r="J3" s="24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</row>
    <row r="4" spans="1:247" s="33" customFormat="1" ht="17" thickBot="1">
      <c r="A4" s="13"/>
      <c r="B4" s="16"/>
      <c r="C4" s="34"/>
      <c r="D4" s="35"/>
      <c r="E4" s="36"/>
      <c r="F4" s="36"/>
      <c r="G4" s="36"/>
      <c r="H4" s="2"/>
      <c r="I4" s="36"/>
      <c r="J4" s="36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</row>
    <row r="5" spans="1:247" ht="34">
      <c r="A5" s="18"/>
      <c r="B5" s="37" t="s">
        <v>3</v>
      </c>
      <c r="C5" s="38" t="s">
        <v>4</v>
      </c>
      <c r="D5" s="38" t="s">
        <v>5</v>
      </c>
      <c r="E5" s="38" t="s">
        <v>6</v>
      </c>
      <c r="F5" s="38" t="s">
        <v>7</v>
      </c>
      <c r="G5" s="38" t="s">
        <v>8</v>
      </c>
      <c r="H5" s="39" t="s">
        <v>9</v>
      </c>
      <c r="I5" s="39" t="s">
        <v>10</v>
      </c>
      <c r="J5" s="40" t="s">
        <v>37</v>
      </c>
      <c r="K5" s="20"/>
      <c r="IM5" s="41"/>
    </row>
    <row r="6" spans="1:247" ht="16">
      <c r="A6" s="18"/>
      <c r="B6" s="42"/>
      <c r="C6" s="43"/>
      <c r="D6" s="43"/>
      <c r="E6" s="44"/>
      <c r="F6" s="44"/>
      <c r="G6" s="44"/>
      <c r="H6" s="45"/>
      <c r="I6" s="45"/>
      <c r="J6" s="46"/>
      <c r="K6" s="20"/>
      <c r="IM6" s="41"/>
    </row>
    <row r="7" spans="1:247" s="54" customFormat="1" ht="16">
      <c r="A7" s="18"/>
      <c r="B7" s="47" t="s">
        <v>11</v>
      </c>
      <c r="C7" s="48" t="s">
        <v>12</v>
      </c>
      <c r="D7" s="49"/>
      <c r="E7" s="50"/>
      <c r="F7" s="50"/>
      <c r="G7" s="50"/>
      <c r="H7" s="51"/>
      <c r="I7" s="52">
        <f>SUM(I8,I14,I16,I20)</f>
        <v>732350</v>
      </c>
      <c r="J7" s="53"/>
      <c r="IM7" s="55"/>
    </row>
    <row r="8" spans="1:247" s="54" customFormat="1" ht="16">
      <c r="A8" s="18"/>
      <c r="B8" s="56" t="s">
        <v>13</v>
      </c>
      <c r="C8" s="57" t="s">
        <v>14</v>
      </c>
      <c r="D8" s="58"/>
      <c r="E8" s="59"/>
      <c r="F8" s="59"/>
      <c r="G8" s="59"/>
      <c r="H8" s="60"/>
      <c r="I8" s="61">
        <f>SUM(I9:I13)</f>
        <v>462800</v>
      </c>
      <c r="J8" s="62"/>
      <c r="IM8" s="55"/>
    </row>
    <row r="9" spans="1:247" s="41" customFormat="1" ht="17">
      <c r="A9" s="18"/>
      <c r="B9" s="3">
        <v>1</v>
      </c>
      <c r="C9" s="4" t="s">
        <v>15</v>
      </c>
      <c r="D9" s="4"/>
      <c r="E9" s="5">
        <v>50</v>
      </c>
      <c r="F9" s="5">
        <v>2</v>
      </c>
      <c r="G9" s="6" t="s">
        <v>16</v>
      </c>
      <c r="H9" s="375">
        <v>450</v>
      </c>
      <c r="I9" s="7">
        <f>H9*E9*F9</f>
        <v>45000</v>
      </c>
      <c r="J9" s="8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</row>
    <row r="10" spans="1:247" ht="17">
      <c r="A10" s="18"/>
      <c r="B10" s="63">
        <v>2</v>
      </c>
      <c r="C10" s="9" t="s">
        <v>38</v>
      </c>
      <c r="D10" s="9" t="s">
        <v>199</v>
      </c>
      <c r="E10" s="64">
        <v>50</v>
      </c>
      <c r="F10" s="64">
        <v>14</v>
      </c>
      <c r="G10" s="65" t="s">
        <v>16</v>
      </c>
      <c r="H10" s="377">
        <v>450</v>
      </c>
      <c r="I10" s="66">
        <f>H10*E10*F10</f>
        <v>315000</v>
      </c>
      <c r="J10" s="67"/>
      <c r="L10" s="15"/>
      <c r="M10" s="15"/>
      <c r="N10" s="15"/>
      <c r="O10" s="15"/>
    </row>
    <row r="11" spans="1:247" ht="17">
      <c r="A11" s="18"/>
      <c r="B11" s="3">
        <v>3</v>
      </c>
      <c r="C11" s="4" t="s">
        <v>18</v>
      </c>
      <c r="D11" s="4"/>
      <c r="E11" s="5">
        <v>50</v>
      </c>
      <c r="F11" s="5">
        <v>4</v>
      </c>
      <c r="G11" s="6" t="s">
        <v>16</v>
      </c>
      <c r="H11" s="377">
        <v>450</v>
      </c>
      <c r="I11" s="7">
        <f>H11*E11*F11</f>
        <v>90000</v>
      </c>
      <c r="J11" s="8"/>
      <c r="K11" s="20"/>
    </row>
    <row r="12" spans="1:247" ht="17">
      <c r="A12" s="18"/>
      <c r="B12" s="10">
        <v>4</v>
      </c>
      <c r="C12" s="11" t="s">
        <v>19</v>
      </c>
      <c r="D12" s="4"/>
      <c r="E12" s="5">
        <v>1</v>
      </c>
      <c r="F12" s="12">
        <v>2</v>
      </c>
      <c r="G12" s="6" t="s">
        <v>16</v>
      </c>
      <c r="H12" s="378">
        <v>800</v>
      </c>
      <c r="I12" s="7">
        <f>E12*F12*H12</f>
        <v>1600</v>
      </c>
      <c r="J12" s="8"/>
      <c r="K12" s="20"/>
    </row>
    <row r="13" spans="1:247" ht="17">
      <c r="A13" s="18"/>
      <c r="B13" s="3">
        <v>5</v>
      </c>
      <c r="C13" s="4" t="s">
        <v>20</v>
      </c>
      <c r="D13" s="4" t="s">
        <v>199</v>
      </c>
      <c r="E13" s="5">
        <v>1</v>
      </c>
      <c r="F13" s="5">
        <v>14</v>
      </c>
      <c r="G13" s="6" t="s">
        <v>16</v>
      </c>
      <c r="H13" s="378">
        <v>800</v>
      </c>
      <c r="I13" s="7">
        <f>H13*E13*F13</f>
        <v>11200</v>
      </c>
      <c r="J13" s="103"/>
      <c r="K13" s="20"/>
    </row>
    <row r="14" spans="1:247" s="54" customFormat="1" ht="16">
      <c r="A14" s="18"/>
      <c r="B14" s="56" t="s">
        <v>21</v>
      </c>
      <c r="C14" s="57" t="s">
        <v>22</v>
      </c>
      <c r="D14" s="58"/>
      <c r="E14" s="59"/>
      <c r="F14" s="59"/>
      <c r="G14" s="59"/>
      <c r="H14" s="379"/>
      <c r="I14" s="61">
        <f>SUM(I15)</f>
        <v>20000</v>
      </c>
      <c r="J14" s="62"/>
      <c r="IM14" s="55"/>
    </row>
    <row r="15" spans="1:247" s="74" customFormat="1" ht="51">
      <c r="A15" s="18"/>
      <c r="B15" s="68">
        <v>1</v>
      </c>
      <c r="C15" s="239" t="s">
        <v>200</v>
      </c>
      <c r="D15" s="69"/>
      <c r="E15" s="70">
        <v>1</v>
      </c>
      <c r="F15" s="70">
        <v>1</v>
      </c>
      <c r="G15" s="71" t="s">
        <v>30</v>
      </c>
      <c r="H15" s="377">
        <v>20000</v>
      </c>
      <c r="I15" s="7">
        <f>H15*E15*F15</f>
        <v>20000</v>
      </c>
      <c r="J15" s="73"/>
    </row>
    <row r="16" spans="1:247" s="54" customFormat="1" ht="16">
      <c r="A16" s="18"/>
      <c r="B16" s="56" t="s">
        <v>23</v>
      </c>
      <c r="C16" s="57" t="s">
        <v>24</v>
      </c>
      <c r="D16" s="58"/>
      <c r="E16" s="59"/>
      <c r="F16" s="59"/>
      <c r="G16" s="59"/>
      <c r="H16" s="379"/>
      <c r="I16" s="61">
        <f>SUM(I17:I19)</f>
        <v>19550</v>
      </c>
      <c r="J16" s="62"/>
      <c r="IM16" s="55"/>
    </row>
    <row r="17" spans="1:247" s="54" customFormat="1" ht="17">
      <c r="A17" s="18"/>
      <c r="B17" s="75">
        <v>1</v>
      </c>
      <c r="C17" s="76" t="s">
        <v>25</v>
      </c>
      <c r="D17" s="76"/>
      <c r="E17" s="77">
        <v>17</v>
      </c>
      <c r="F17" s="77">
        <v>1</v>
      </c>
      <c r="G17" s="78" t="s">
        <v>26</v>
      </c>
      <c r="H17" s="380">
        <v>150</v>
      </c>
      <c r="I17" s="79">
        <f>E17*F17*H17</f>
        <v>2550</v>
      </c>
      <c r="J17" s="80"/>
      <c r="IM17" s="55"/>
    </row>
    <row r="18" spans="1:247" s="54" customFormat="1" ht="17">
      <c r="A18" s="18"/>
      <c r="B18" s="75">
        <v>2</v>
      </c>
      <c r="C18" s="76" t="s">
        <v>27</v>
      </c>
      <c r="D18" s="76"/>
      <c r="E18" s="77">
        <v>150</v>
      </c>
      <c r="F18" s="77">
        <v>1</v>
      </c>
      <c r="G18" s="78" t="s">
        <v>28</v>
      </c>
      <c r="H18" s="381">
        <v>100</v>
      </c>
      <c r="I18" s="79">
        <f>E18*F18*H18</f>
        <v>15000</v>
      </c>
      <c r="J18" s="80"/>
      <c r="IM18" s="55"/>
    </row>
    <row r="19" spans="1:247" s="54" customFormat="1" ht="17">
      <c r="A19" s="18"/>
      <c r="B19" s="75">
        <v>3</v>
      </c>
      <c r="C19" s="76" t="s">
        <v>203</v>
      </c>
      <c r="D19" s="76" t="s">
        <v>29</v>
      </c>
      <c r="E19" s="77">
        <v>1</v>
      </c>
      <c r="F19" s="77">
        <v>1</v>
      </c>
      <c r="G19" s="78" t="s">
        <v>30</v>
      </c>
      <c r="H19" s="381">
        <v>2000</v>
      </c>
      <c r="I19" s="79">
        <f>E19*F19*H19</f>
        <v>2000</v>
      </c>
      <c r="J19" s="80"/>
      <c r="IM19" s="55"/>
    </row>
    <row r="20" spans="1:247" s="54" customFormat="1" ht="16">
      <c r="A20" s="18"/>
      <c r="B20" s="56" t="s">
        <v>31</v>
      </c>
      <c r="C20" s="57" t="s">
        <v>32</v>
      </c>
      <c r="D20" s="58"/>
      <c r="E20" s="59"/>
      <c r="F20" s="59"/>
      <c r="G20" s="59"/>
      <c r="H20" s="382"/>
      <c r="I20" s="61">
        <f>SUM(I21:I22)</f>
        <v>230000</v>
      </c>
      <c r="J20" s="62"/>
      <c r="IM20" s="55"/>
    </row>
    <row r="21" spans="1:247" s="74" customFormat="1" ht="17">
      <c r="A21" s="18"/>
      <c r="B21" s="68">
        <v>1</v>
      </c>
      <c r="C21" s="69"/>
      <c r="D21" s="69" t="s">
        <v>39</v>
      </c>
      <c r="E21" s="70">
        <v>5</v>
      </c>
      <c r="F21" s="70">
        <v>1</v>
      </c>
      <c r="G21" s="81" t="s">
        <v>40</v>
      </c>
      <c r="H21" s="377">
        <v>23000</v>
      </c>
      <c r="I21" s="72">
        <f>H21*E21*F21</f>
        <v>115000</v>
      </c>
      <c r="J21" s="73"/>
    </row>
    <row r="22" spans="1:247" s="74" customFormat="1" ht="17">
      <c r="A22" s="18"/>
      <c r="B22" s="68">
        <v>2</v>
      </c>
      <c r="C22" s="69"/>
      <c r="D22" s="69" t="s">
        <v>39</v>
      </c>
      <c r="E22" s="70">
        <v>5</v>
      </c>
      <c r="F22" s="82">
        <v>1</v>
      </c>
      <c r="G22" s="82" t="s">
        <v>41</v>
      </c>
      <c r="H22" s="377">
        <v>23000</v>
      </c>
      <c r="I22" s="72">
        <f>H22*E22*F22</f>
        <v>115000</v>
      </c>
      <c r="J22" s="73"/>
    </row>
    <row r="23" spans="1:247" s="54" customFormat="1" ht="16">
      <c r="A23" s="18"/>
      <c r="B23" s="47" t="s">
        <v>33</v>
      </c>
      <c r="C23" s="48" t="s">
        <v>42</v>
      </c>
      <c r="D23" s="49"/>
      <c r="E23" s="50"/>
      <c r="F23" s="50"/>
      <c r="G23" s="50"/>
      <c r="H23" s="51"/>
      <c r="I23" s="52">
        <f>SUM(I7)</f>
        <v>732350</v>
      </c>
      <c r="J23" s="53"/>
      <c r="IM23" s="55"/>
    </row>
    <row r="24" spans="1:247" s="74" customFormat="1" ht="16">
      <c r="A24" s="18"/>
      <c r="B24" s="68"/>
      <c r="C24" s="69"/>
      <c r="D24" s="69"/>
      <c r="E24" s="70"/>
      <c r="F24" s="70"/>
      <c r="G24" s="81"/>
      <c r="H24" s="83"/>
      <c r="I24" s="84"/>
      <c r="J24" s="85"/>
    </row>
    <row r="25" spans="1:247" s="54" customFormat="1" ht="16">
      <c r="A25" s="18"/>
      <c r="B25" s="47" t="s">
        <v>34</v>
      </c>
      <c r="C25" s="48" t="s">
        <v>35</v>
      </c>
      <c r="D25" s="49"/>
      <c r="E25" s="50"/>
      <c r="F25" s="50"/>
      <c r="G25" s="50"/>
      <c r="H25" s="86">
        <v>0.06</v>
      </c>
      <c r="I25" s="52">
        <f>I23*H25</f>
        <v>43941</v>
      </c>
      <c r="J25" s="53"/>
      <c r="IM25" s="55"/>
    </row>
    <row r="26" spans="1:247" s="74" customFormat="1" ht="16">
      <c r="A26" s="18"/>
      <c r="B26" s="68"/>
      <c r="C26" s="69"/>
      <c r="D26" s="69"/>
      <c r="E26" s="70"/>
      <c r="F26" s="70"/>
      <c r="G26" s="81"/>
      <c r="H26" s="83"/>
      <c r="I26" s="72"/>
      <c r="J26" s="85"/>
    </row>
    <row r="27" spans="1:247" s="54" customFormat="1" ht="16">
      <c r="A27" s="18"/>
      <c r="B27" s="47" t="s">
        <v>36</v>
      </c>
      <c r="C27" s="48" t="s">
        <v>43</v>
      </c>
      <c r="D27" s="49"/>
      <c r="E27" s="50"/>
      <c r="F27" s="50"/>
      <c r="G27" s="50"/>
      <c r="H27" s="87" t="s">
        <v>44</v>
      </c>
      <c r="I27" s="88">
        <f>I25+I23</f>
        <v>776291</v>
      </c>
      <c r="J27" s="53"/>
      <c r="IM27" s="55"/>
    </row>
    <row r="28" spans="1:247" s="74" customFormat="1" ht="17" thickBot="1">
      <c r="A28" s="18"/>
      <c r="B28" s="89"/>
      <c r="C28" s="90"/>
      <c r="D28" s="90"/>
      <c r="E28" s="91"/>
      <c r="F28" s="91"/>
      <c r="G28" s="92"/>
      <c r="H28" s="93"/>
      <c r="I28" s="94"/>
      <c r="J28" s="95"/>
    </row>
    <row r="29" spans="1:247" s="13" customFormat="1" ht="16">
      <c r="B29" s="96"/>
      <c r="C29" s="96"/>
      <c r="D29" s="97"/>
      <c r="J29" s="98"/>
    </row>
    <row r="30" spans="1:247" ht="16">
      <c r="A30" s="18"/>
      <c r="B30" s="19"/>
      <c r="C30" s="99"/>
      <c r="D30" s="99"/>
      <c r="E30" s="15"/>
      <c r="F30" s="15"/>
      <c r="G30" s="15"/>
      <c r="H30" s="17"/>
      <c r="I30" s="17"/>
      <c r="J30" s="16"/>
    </row>
    <row r="31" spans="1:247" ht="16">
      <c r="A31" s="18"/>
      <c r="B31" s="19"/>
      <c r="C31" s="99"/>
      <c r="D31" s="99"/>
      <c r="E31" s="15"/>
      <c r="F31" s="15"/>
      <c r="G31" s="15"/>
      <c r="H31" s="17"/>
      <c r="I31" s="17"/>
      <c r="J31" s="16"/>
    </row>
    <row r="32" spans="1:247" ht="16">
      <c r="A32" s="18"/>
      <c r="B32" s="19"/>
      <c r="C32" s="99"/>
      <c r="D32" s="99"/>
      <c r="E32" s="15"/>
      <c r="F32" s="15"/>
      <c r="G32" s="15"/>
      <c r="H32" s="17"/>
      <c r="I32" s="17"/>
      <c r="J32" s="16"/>
    </row>
    <row r="33" spans="1:11" ht="16">
      <c r="A33" s="18"/>
      <c r="B33" s="19"/>
      <c r="C33" s="99"/>
      <c r="D33" s="99"/>
      <c r="E33" s="15"/>
      <c r="F33" s="15"/>
      <c r="G33" s="15"/>
      <c r="H33" s="17"/>
      <c r="I33" s="17"/>
      <c r="J33" s="16"/>
    </row>
    <row r="34" spans="1:11" ht="16">
      <c r="A34" s="18"/>
      <c r="B34" s="19"/>
      <c r="C34" s="99"/>
      <c r="D34" s="99"/>
      <c r="E34" s="15"/>
      <c r="F34" s="15"/>
      <c r="G34" s="15"/>
      <c r="H34" s="17"/>
      <c r="I34" s="17"/>
      <c r="J34" s="16"/>
    </row>
    <row r="35" spans="1:11" ht="16">
      <c r="A35" s="18"/>
      <c r="B35" s="19"/>
      <c r="C35" s="99"/>
      <c r="D35" s="99"/>
      <c r="E35" s="15"/>
      <c r="F35" s="15"/>
      <c r="G35" s="15"/>
      <c r="H35" s="17"/>
      <c r="I35" s="17"/>
      <c r="J35" s="16"/>
    </row>
    <row r="36" spans="1:11" ht="16">
      <c r="A36" s="18"/>
      <c r="B36" s="19"/>
      <c r="C36" s="99"/>
      <c r="D36" s="99"/>
      <c r="E36" s="15"/>
      <c r="F36" s="15"/>
      <c r="G36" s="15"/>
      <c r="H36" s="17"/>
      <c r="I36" s="17"/>
      <c r="J36" s="16"/>
    </row>
    <row r="37" spans="1:11" ht="16">
      <c r="A37" s="18"/>
      <c r="B37" s="19"/>
      <c r="C37" s="99"/>
      <c r="D37" s="99"/>
      <c r="E37" s="15"/>
      <c r="F37" s="15"/>
      <c r="G37" s="15"/>
      <c r="H37" s="17"/>
      <c r="I37" s="17"/>
      <c r="J37" s="16"/>
    </row>
    <row r="38" spans="1:11" ht="16">
      <c r="A38" s="18"/>
      <c r="B38" s="19"/>
      <c r="C38" s="99"/>
      <c r="D38" s="99"/>
      <c r="E38" s="15"/>
      <c r="F38" s="15"/>
      <c r="G38" s="15"/>
      <c r="H38" s="17"/>
      <c r="I38" s="17"/>
      <c r="J38" s="16"/>
    </row>
    <row r="39" spans="1:11" ht="16">
      <c r="A39" s="18"/>
      <c r="B39" s="19"/>
      <c r="C39" s="99"/>
      <c r="D39" s="99"/>
      <c r="E39" s="15"/>
      <c r="F39" s="15"/>
      <c r="G39" s="15"/>
      <c r="H39" s="17"/>
      <c r="I39" s="17"/>
      <c r="J39" s="16"/>
    </row>
    <row r="40" spans="1:11" ht="16">
      <c r="A40" s="18"/>
      <c r="B40" s="19"/>
      <c r="C40" s="99"/>
      <c r="D40" s="99"/>
      <c r="E40" s="498"/>
      <c r="F40" s="498"/>
      <c r="G40" s="498"/>
      <c r="H40" s="498"/>
      <c r="I40" s="498"/>
      <c r="J40" s="15"/>
    </row>
    <row r="41" spans="1:11" ht="16">
      <c r="A41" s="18"/>
      <c r="B41" s="19"/>
      <c r="C41" s="99"/>
      <c r="D41" s="99"/>
      <c r="E41" s="498"/>
      <c r="F41" s="498"/>
      <c r="G41" s="498"/>
      <c r="H41" s="498"/>
      <c r="I41" s="498"/>
      <c r="J41" s="15"/>
      <c r="K41" s="20"/>
    </row>
    <row r="42" spans="1:11" ht="16">
      <c r="A42" s="18"/>
      <c r="B42" s="19"/>
      <c r="C42" s="99"/>
      <c r="D42" s="99"/>
      <c r="E42" s="498"/>
      <c r="F42" s="498"/>
      <c r="G42" s="498"/>
      <c r="H42" s="498"/>
      <c r="I42" s="498"/>
      <c r="J42" s="15"/>
      <c r="K42" s="20"/>
    </row>
    <row r="43" spans="1:11" ht="16">
      <c r="A43" s="18"/>
      <c r="B43" s="19"/>
      <c r="C43" s="99"/>
      <c r="D43" s="99"/>
      <c r="E43" s="498"/>
      <c r="F43" s="498"/>
      <c r="G43" s="498"/>
      <c r="H43" s="498"/>
      <c r="I43" s="498"/>
      <c r="J43" s="15"/>
      <c r="K43" s="20"/>
    </row>
    <row r="44" spans="1:11" ht="16">
      <c r="A44" s="18"/>
      <c r="B44" s="19"/>
      <c r="C44" s="99"/>
      <c r="D44" s="99"/>
      <c r="E44" s="498"/>
      <c r="F44" s="498"/>
      <c r="G44" s="498"/>
      <c r="H44" s="498"/>
      <c r="I44" s="498"/>
      <c r="J44" s="15"/>
      <c r="K44" s="20"/>
    </row>
    <row r="45" spans="1:11" ht="16">
      <c r="A45" s="18"/>
      <c r="B45" s="19"/>
      <c r="C45" s="99"/>
      <c r="D45" s="99"/>
      <c r="E45" s="498"/>
      <c r="F45" s="498"/>
      <c r="G45" s="498"/>
      <c r="H45" s="498"/>
      <c r="I45" s="498"/>
      <c r="J45" s="15"/>
      <c r="K45" s="20"/>
    </row>
    <row r="46" spans="1:11" ht="16">
      <c r="A46" s="18"/>
      <c r="B46" s="19"/>
      <c r="C46" s="99"/>
      <c r="D46" s="99"/>
      <c r="E46" s="498"/>
      <c r="F46" s="498"/>
      <c r="G46" s="498"/>
      <c r="H46" s="498"/>
      <c r="I46" s="498"/>
      <c r="J46" s="15"/>
      <c r="K46" s="20"/>
    </row>
    <row r="47" spans="1:11" ht="16">
      <c r="A47" s="18"/>
      <c r="B47" s="19"/>
      <c r="C47" s="99"/>
      <c r="D47" s="99"/>
      <c r="E47" s="498"/>
      <c r="F47" s="498"/>
      <c r="G47" s="498"/>
      <c r="H47" s="498"/>
      <c r="I47" s="498"/>
      <c r="J47" s="15"/>
      <c r="K47" s="20"/>
    </row>
    <row r="48" spans="1:11" ht="16">
      <c r="A48" s="18"/>
      <c r="B48" s="19"/>
      <c r="C48" s="99"/>
      <c r="D48" s="99"/>
      <c r="E48" s="498"/>
      <c r="F48" s="498"/>
      <c r="G48" s="498"/>
      <c r="H48" s="498"/>
      <c r="I48" s="498"/>
      <c r="J48" s="15"/>
      <c r="K48" s="20"/>
    </row>
    <row r="49" spans="1:11" ht="16">
      <c r="A49" s="18"/>
      <c r="B49" s="19"/>
      <c r="C49" s="15"/>
      <c r="D49" s="15"/>
      <c r="E49" s="498"/>
      <c r="F49" s="498"/>
      <c r="G49" s="498"/>
      <c r="H49" s="498"/>
      <c r="I49" s="498"/>
      <c r="J49" s="15"/>
      <c r="K49" s="20"/>
    </row>
    <row r="50" spans="1:11" ht="16">
      <c r="A50" s="18"/>
      <c r="B50" s="19"/>
      <c r="C50" s="99"/>
      <c r="D50" s="99"/>
      <c r="E50" s="499"/>
      <c r="F50" s="499"/>
      <c r="G50" s="499"/>
      <c r="H50" s="499"/>
      <c r="I50" s="499"/>
      <c r="J50" s="100"/>
      <c r="K50" s="20"/>
    </row>
    <row r="51" spans="1:11" ht="16">
      <c r="A51" s="18"/>
      <c r="B51" s="19"/>
      <c r="C51" s="101"/>
      <c r="D51" s="101"/>
      <c r="E51" s="499"/>
      <c r="F51" s="499"/>
      <c r="G51" s="499"/>
      <c r="H51" s="499"/>
      <c r="I51" s="499"/>
      <c r="J51" s="100"/>
      <c r="K51" s="20"/>
    </row>
    <row r="52" spans="1:11" ht="16">
      <c r="A52" s="18"/>
      <c r="B52" s="19"/>
      <c r="C52" s="99"/>
      <c r="D52" s="99"/>
      <c r="E52" s="499"/>
      <c r="F52" s="499"/>
      <c r="G52" s="499"/>
      <c r="H52" s="499"/>
      <c r="I52" s="499"/>
      <c r="J52" s="100"/>
      <c r="K52" s="20"/>
    </row>
  </sheetData>
  <mergeCells count="14">
    <mergeCell ref="E52:I52"/>
    <mergeCell ref="E46:I46"/>
    <mergeCell ref="E47:I47"/>
    <mergeCell ref="E48:I48"/>
    <mergeCell ref="E49:I49"/>
    <mergeCell ref="E50:I50"/>
    <mergeCell ref="E51:I51"/>
    <mergeCell ref="F2:G2"/>
    <mergeCell ref="E45:I45"/>
    <mergeCell ref="E40:I40"/>
    <mergeCell ref="E41:I41"/>
    <mergeCell ref="E42:I42"/>
    <mergeCell ref="E43:I43"/>
    <mergeCell ref="E44:I44"/>
  </mergeCells>
  <phoneticPr fontId="3" type="noConversion"/>
  <conditionalFormatting sqref="I5:J6 I11:J11 F11:G11 E13:G13 I13:J13 J12">
    <cfRule type="cellIs" dxfId="173" priority="33" stopIfTrue="1" operator="lessThan">
      <formula>0</formula>
    </cfRule>
  </conditionalFormatting>
  <conditionalFormatting sqref="E22 I21:I22">
    <cfRule type="cellIs" dxfId="172" priority="26" stopIfTrue="1" operator="lessThan">
      <formula>0</formula>
    </cfRule>
  </conditionalFormatting>
  <conditionalFormatting sqref="E21:G21">
    <cfRule type="cellIs" dxfId="171" priority="27" stopIfTrue="1" operator="lessThan">
      <formula>0</formula>
    </cfRule>
  </conditionalFormatting>
  <conditionalFormatting sqref="I3">
    <cfRule type="cellIs" dxfId="170" priority="32" stopIfTrue="1" operator="lessThan">
      <formula>0</formula>
    </cfRule>
  </conditionalFormatting>
  <conditionalFormatting sqref="I24">
    <cfRule type="cellIs" dxfId="169" priority="23" stopIfTrue="1" operator="lessThan">
      <formula>0</formula>
    </cfRule>
  </conditionalFormatting>
  <conditionalFormatting sqref="I8:J8">
    <cfRule type="cellIs" dxfId="168" priority="22" stopIfTrue="1" operator="lessThan">
      <formula>0</formula>
    </cfRule>
  </conditionalFormatting>
  <conditionalFormatting sqref="J7">
    <cfRule type="cellIs" dxfId="167" priority="21" stopIfTrue="1" operator="lessThan">
      <formula>0</formula>
    </cfRule>
  </conditionalFormatting>
  <conditionalFormatting sqref="I7">
    <cfRule type="cellIs" dxfId="166" priority="20" stopIfTrue="1" operator="lessThan">
      <formula>0</formula>
    </cfRule>
  </conditionalFormatting>
  <conditionalFormatting sqref="E26:G26 E24:G24 E28:G28 J27 J25 J21:J22 J14:J15 I16:J16 I20:J20 J17:J19">
    <cfRule type="cellIs" dxfId="165" priority="31" stopIfTrue="1" operator="lessThan">
      <formula>0</formula>
    </cfRule>
  </conditionalFormatting>
  <conditionalFormatting sqref="J23">
    <cfRule type="cellIs" dxfId="164" priority="29" stopIfTrue="1" operator="lessThan">
      <formula>0</formula>
    </cfRule>
  </conditionalFormatting>
  <conditionalFormatting sqref="I28">
    <cfRule type="cellIs" dxfId="163" priority="30" stopIfTrue="1" operator="lessThan">
      <formula>0</formula>
    </cfRule>
  </conditionalFormatting>
  <conditionalFormatting sqref="I23">
    <cfRule type="cellIs" dxfId="162" priority="24" stopIfTrue="1" operator="lessThan">
      <formula>0</formula>
    </cfRule>
  </conditionalFormatting>
  <conditionalFormatting sqref="I25:I27">
    <cfRule type="cellIs" dxfId="161" priority="25" stopIfTrue="1" operator="lessThan">
      <formula>0</formula>
    </cfRule>
  </conditionalFormatting>
  <conditionalFormatting sqref="F9:G9 I9:J9">
    <cfRule type="cellIs" dxfId="160" priority="19" stopIfTrue="1" operator="lessThan">
      <formula>0</formula>
    </cfRule>
  </conditionalFormatting>
  <conditionalFormatting sqref="J10">
    <cfRule type="cellIs" dxfId="159" priority="17" stopIfTrue="1" operator="lessThan">
      <formula>0</formula>
    </cfRule>
  </conditionalFormatting>
  <conditionalFormatting sqref="F10:G10 I10">
    <cfRule type="cellIs" dxfId="158" priority="16" stopIfTrue="1" operator="lessThan">
      <formula>0</formula>
    </cfRule>
  </conditionalFormatting>
  <conditionalFormatting sqref="E12:F12 I12">
    <cfRule type="cellIs" dxfId="157" priority="15" stopIfTrue="1" operator="lessThan">
      <formula>0</formula>
    </cfRule>
  </conditionalFormatting>
  <conditionalFormatting sqref="G12">
    <cfRule type="cellIs" dxfId="156" priority="14" stopIfTrue="1" operator="lessThan">
      <formula>0</formula>
    </cfRule>
  </conditionalFormatting>
  <conditionalFormatting sqref="E17:G19">
    <cfRule type="cellIs" dxfId="155" priority="13" stopIfTrue="1" operator="lessThan">
      <formula>0</formula>
    </cfRule>
  </conditionalFormatting>
  <conditionalFormatting sqref="I17:I19">
    <cfRule type="cellIs" dxfId="154" priority="12" stopIfTrue="1" operator="lessThan">
      <formula>0</formula>
    </cfRule>
  </conditionalFormatting>
  <conditionalFormatting sqref="I14">
    <cfRule type="cellIs" dxfId="153" priority="9" stopIfTrue="1" operator="lessThan">
      <formula>0</formula>
    </cfRule>
  </conditionalFormatting>
  <conditionalFormatting sqref="E15:G15">
    <cfRule type="cellIs" dxfId="152" priority="5" stopIfTrue="1" operator="lessThan">
      <formula>0</formula>
    </cfRule>
  </conditionalFormatting>
  <conditionalFormatting sqref="I15">
    <cfRule type="cellIs" dxfId="151" priority="4" stopIfTrue="1" operator="lessThan">
      <formula>0</formula>
    </cfRule>
  </conditionalFormatting>
  <conditionalFormatting sqref="E11">
    <cfRule type="cellIs" dxfId="150" priority="3" stopIfTrue="1" operator="lessThan">
      <formula>0</formula>
    </cfRule>
  </conditionalFormatting>
  <conditionalFormatting sqref="E9">
    <cfRule type="cellIs" dxfId="149" priority="2" stopIfTrue="1" operator="lessThan">
      <formula>0</formula>
    </cfRule>
  </conditionalFormatting>
  <conditionalFormatting sqref="E10">
    <cfRule type="cellIs" dxfId="148" priority="1" stopIfTrue="1" operator="lessThan">
      <formula>0</formula>
    </cfRule>
  </conditionalFormatting>
  <pageMargins left="0.7" right="0.7" top="0.75" bottom="0.75" header="0.3" footer="0.3"/>
  <pageSetup paperSize="9" scale="63" orientation="portrait" r:id="rId1"/>
  <ignoredErrors>
    <ignoredError sqref="I16:I23 I12:I14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IM52"/>
  <sheetViews>
    <sheetView zoomScale="85" zoomScaleNormal="85" workbookViewId="0">
      <selection activeCell="B1" sqref="B1:J28"/>
    </sheetView>
  </sheetViews>
  <sheetFormatPr baseColWidth="10" defaultColWidth="11" defaultRowHeight="14" customHeight="1"/>
  <cols>
    <col min="1" max="1" width="3.6640625" style="74" customWidth="1"/>
    <col min="2" max="2" width="7" style="20" customWidth="1"/>
    <col min="3" max="3" width="36.33203125" style="20" customWidth="1"/>
    <col min="4" max="4" width="27.6640625" style="20" customWidth="1"/>
    <col min="5" max="6" width="6.6640625" style="20" customWidth="1"/>
    <col min="7" max="7" width="12" style="20" customWidth="1"/>
    <col min="8" max="8" width="11.1640625" style="20" customWidth="1"/>
    <col min="9" max="9" width="14.6640625" style="20" customWidth="1"/>
    <col min="10" max="10" width="7.83203125" style="102" customWidth="1"/>
    <col min="11" max="11" width="15" style="108" customWidth="1"/>
    <col min="12" max="256" width="11" style="20"/>
    <col min="257" max="257" width="3.6640625" style="20" customWidth="1"/>
    <col min="258" max="258" width="7" style="20" customWidth="1"/>
    <col min="259" max="259" width="36.33203125" style="20" customWidth="1"/>
    <col min="260" max="260" width="27.6640625" style="20" customWidth="1"/>
    <col min="261" max="262" width="10.33203125" style="20" customWidth="1"/>
    <col min="263" max="263" width="14.6640625" style="20" customWidth="1"/>
    <col min="264" max="264" width="16.83203125" style="20" customWidth="1"/>
    <col min="265" max="265" width="18.83203125" style="20" customWidth="1"/>
    <col min="266" max="266" width="11.1640625" style="20" customWidth="1"/>
    <col min="267" max="267" width="15" style="20" customWidth="1"/>
    <col min="268" max="512" width="11" style="20"/>
    <col min="513" max="513" width="3.6640625" style="20" customWidth="1"/>
    <col min="514" max="514" width="7" style="20" customWidth="1"/>
    <col min="515" max="515" width="36.33203125" style="20" customWidth="1"/>
    <col min="516" max="516" width="27.6640625" style="20" customWidth="1"/>
    <col min="517" max="518" width="10.33203125" style="20" customWidth="1"/>
    <col min="519" max="519" width="14.6640625" style="20" customWidth="1"/>
    <col min="520" max="520" width="16.83203125" style="20" customWidth="1"/>
    <col min="521" max="521" width="18.83203125" style="20" customWidth="1"/>
    <col min="522" max="522" width="11.1640625" style="20" customWidth="1"/>
    <col min="523" max="523" width="15" style="20" customWidth="1"/>
    <col min="524" max="768" width="11" style="20"/>
    <col min="769" max="769" width="3.6640625" style="20" customWidth="1"/>
    <col min="770" max="770" width="7" style="20" customWidth="1"/>
    <col min="771" max="771" width="36.33203125" style="20" customWidth="1"/>
    <col min="772" max="772" width="27.6640625" style="20" customWidth="1"/>
    <col min="773" max="774" width="10.33203125" style="20" customWidth="1"/>
    <col min="775" max="775" width="14.6640625" style="20" customWidth="1"/>
    <col min="776" max="776" width="16.83203125" style="20" customWidth="1"/>
    <col min="777" max="777" width="18.83203125" style="20" customWidth="1"/>
    <col min="778" max="778" width="11.1640625" style="20" customWidth="1"/>
    <col min="779" max="779" width="15" style="20" customWidth="1"/>
    <col min="780" max="1024" width="11" style="20"/>
    <col min="1025" max="1025" width="3.6640625" style="20" customWidth="1"/>
    <col min="1026" max="1026" width="7" style="20" customWidth="1"/>
    <col min="1027" max="1027" width="36.33203125" style="20" customWidth="1"/>
    <col min="1028" max="1028" width="27.6640625" style="20" customWidth="1"/>
    <col min="1029" max="1030" width="10.33203125" style="20" customWidth="1"/>
    <col min="1031" max="1031" width="14.6640625" style="20" customWidth="1"/>
    <col min="1032" max="1032" width="16.83203125" style="20" customWidth="1"/>
    <col min="1033" max="1033" width="18.83203125" style="20" customWidth="1"/>
    <col min="1034" max="1034" width="11.1640625" style="20" customWidth="1"/>
    <col min="1035" max="1035" width="15" style="20" customWidth="1"/>
    <col min="1036" max="1280" width="11" style="20"/>
    <col min="1281" max="1281" width="3.6640625" style="20" customWidth="1"/>
    <col min="1282" max="1282" width="7" style="20" customWidth="1"/>
    <col min="1283" max="1283" width="36.33203125" style="20" customWidth="1"/>
    <col min="1284" max="1284" width="27.6640625" style="20" customWidth="1"/>
    <col min="1285" max="1286" width="10.33203125" style="20" customWidth="1"/>
    <col min="1287" max="1287" width="14.6640625" style="20" customWidth="1"/>
    <col min="1288" max="1288" width="16.83203125" style="20" customWidth="1"/>
    <col min="1289" max="1289" width="18.83203125" style="20" customWidth="1"/>
    <col min="1290" max="1290" width="11.1640625" style="20" customWidth="1"/>
    <col min="1291" max="1291" width="15" style="20" customWidth="1"/>
    <col min="1292" max="1536" width="11" style="20"/>
    <col min="1537" max="1537" width="3.6640625" style="20" customWidth="1"/>
    <col min="1538" max="1538" width="7" style="20" customWidth="1"/>
    <col min="1539" max="1539" width="36.33203125" style="20" customWidth="1"/>
    <col min="1540" max="1540" width="27.6640625" style="20" customWidth="1"/>
    <col min="1541" max="1542" width="10.33203125" style="20" customWidth="1"/>
    <col min="1543" max="1543" width="14.6640625" style="20" customWidth="1"/>
    <col min="1544" max="1544" width="16.83203125" style="20" customWidth="1"/>
    <col min="1545" max="1545" width="18.83203125" style="20" customWidth="1"/>
    <col min="1546" max="1546" width="11.1640625" style="20" customWidth="1"/>
    <col min="1547" max="1547" width="15" style="20" customWidth="1"/>
    <col min="1548" max="1792" width="11" style="20"/>
    <col min="1793" max="1793" width="3.6640625" style="20" customWidth="1"/>
    <col min="1794" max="1794" width="7" style="20" customWidth="1"/>
    <col min="1795" max="1795" width="36.33203125" style="20" customWidth="1"/>
    <col min="1796" max="1796" width="27.6640625" style="20" customWidth="1"/>
    <col min="1797" max="1798" width="10.33203125" style="20" customWidth="1"/>
    <col min="1799" max="1799" width="14.6640625" style="20" customWidth="1"/>
    <col min="1800" max="1800" width="16.83203125" style="20" customWidth="1"/>
    <col min="1801" max="1801" width="18.83203125" style="20" customWidth="1"/>
    <col min="1802" max="1802" width="11.1640625" style="20" customWidth="1"/>
    <col min="1803" max="1803" width="15" style="20" customWidth="1"/>
    <col min="1804" max="2048" width="11" style="20"/>
    <col min="2049" max="2049" width="3.6640625" style="20" customWidth="1"/>
    <col min="2050" max="2050" width="7" style="20" customWidth="1"/>
    <col min="2051" max="2051" width="36.33203125" style="20" customWidth="1"/>
    <col min="2052" max="2052" width="27.6640625" style="20" customWidth="1"/>
    <col min="2053" max="2054" width="10.33203125" style="20" customWidth="1"/>
    <col min="2055" max="2055" width="14.6640625" style="20" customWidth="1"/>
    <col min="2056" max="2056" width="16.83203125" style="20" customWidth="1"/>
    <col min="2057" max="2057" width="18.83203125" style="20" customWidth="1"/>
    <col min="2058" max="2058" width="11.1640625" style="20" customWidth="1"/>
    <col min="2059" max="2059" width="15" style="20" customWidth="1"/>
    <col min="2060" max="2304" width="11" style="20"/>
    <col min="2305" max="2305" width="3.6640625" style="20" customWidth="1"/>
    <col min="2306" max="2306" width="7" style="20" customWidth="1"/>
    <col min="2307" max="2307" width="36.33203125" style="20" customWidth="1"/>
    <col min="2308" max="2308" width="27.6640625" style="20" customWidth="1"/>
    <col min="2309" max="2310" width="10.33203125" style="20" customWidth="1"/>
    <col min="2311" max="2311" width="14.6640625" style="20" customWidth="1"/>
    <col min="2312" max="2312" width="16.83203125" style="20" customWidth="1"/>
    <col min="2313" max="2313" width="18.83203125" style="20" customWidth="1"/>
    <col min="2314" max="2314" width="11.1640625" style="20" customWidth="1"/>
    <col min="2315" max="2315" width="15" style="20" customWidth="1"/>
    <col min="2316" max="2560" width="11" style="20"/>
    <col min="2561" max="2561" width="3.6640625" style="20" customWidth="1"/>
    <col min="2562" max="2562" width="7" style="20" customWidth="1"/>
    <col min="2563" max="2563" width="36.33203125" style="20" customWidth="1"/>
    <col min="2564" max="2564" width="27.6640625" style="20" customWidth="1"/>
    <col min="2565" max="2566" width="10.33203125" style="20" customWidth="1"/>
    <col min="2567" max="2567" width="14.6640625" style="20" customWidth="1"/>
    <col min="2568" max="2568" width="16.83203125" style="20" customWidth="1"/>
    <col min="2569" max="2569" width="18.83203125" style="20" customWidth="1"/>
    <col min="2570" max="2570" width="11.1640625" style="20" customWidth="1"/>
    <col min="2571" max="2571" width="15" style="20" customWidth="1"/>
    <col min="2572" max="2816" width="11" style="20"/>
    <col min="2817" max="2817" width="3.6640625" style="20" customWidth="1"/>
    <col min="2818" max="2818" width="7" style="20" customWidth="1"/>
    <col min="2819" max="2819" width="36.33203125" style="20" customWidth="1"/>
    <col min="2820" max="2820" width="27.6640625" style="20" customWidth="1"/>
    <col min="2821" max="2822" width="10.33203125" style="20" customWidth="1"/>
    <col min="2823" max="2823" width="14.6640625" style="20" customWidth="1"/>
    <col min="2824" max="2824" width="16.83203125" style="20" customWidth="1"/>
    <col min="2825" max="2825" width="18.83203125" style="20" customWidth="1"/>
    <col min="2826" max="2826" width="11.1640625" style="20" customWidth="1"/>
    <col min="2827" max="2827" width="15" style="20" customWidth="1"/>
    <col min="2828" max="3072" width="11" style="20"/>
    <col min="3073" max="3073" width="3.6640625" style="20" customWidth="1"/>
    <col min="3074" max="3074" width="7" style="20" customWidth="1"/>
    <col min="3075" max="3075" width="36.33203125" style="20" customWidth="1"/>
    <col min="3076" max="3076" width="27.6640625" style="20" customWidth="1"/>
    <col min="3077" max="3078" width="10.33203125" style="20" customWidth="1"/>
    <col min="3079" max="3079" width="14.6640625" style="20" customWidth="1"/>
    <col min="3080" max="3080" width="16.83203125" style="20" customWidth="1"/>
    <col min="3081" max="3081" width="18.83203125" style="20" customWidth="1"/>
    <col min="3082" max="3082" width="11.1640625" style="20" customWidth="1"/>
    <col min="3083" max="3083" width="15" style="20" customWidth="1"/>
    <col min="3084" max="3328" width="11" style="20"/>
    <col min="3329" max="3329" width="3.6640625" style="20" customWidth="1"/>
    <col min="3330" max="3330" width="7" style="20" customWidth="1"/>
    <col min="3331" max="3331" width="36.33203125" style="20" customWidth="1"/>
    <col min="3332" max="3332" width="27.6640625" style="20" customWidth="1"/>
    <col min="3333" max="3334" width="10.33203125" style="20" customWidth="1"/>
    <col min="3335" max="3335" width="14.6640625" style="20" customWidth="1"/>
    <col min="3336" max="3336" width="16.83203125" style="20" customWidth="1"/>
    <col min="3337" max="3337" width="18.83203125" style="20" customWidth="1"/>
    <col min="3338" max="3338" width="11.1640625" style="20" customWidth="1"/>
    <col min="3339" max="3339" width="15" style="20" customWidth="1"/>
    <col min="3340" max="3584" width="11" style="20"/>
    <col min="3585" max="3585" width="3.6640625" style="20" customWidth="1"/>
    <col min="3586" max="3586" width="7" style="20" customWidth="1"/>
    <col min="3587" max="3587" width="36.33203125" style="20" customWidth="1"/>
    <col min="3588" max="3588" width="27.6640625" style="20" customWidth="1"/>
    <col min="3589" max="3590" width="10.33203125" style="20" customWidth="1"/>
    <col min="3591" max="3591" width="14.6640625" style="20" customWidth="1"/>
    <col min="3592" max="3592" width="16.83203125" style="20" customWidth="1"/>
    <col min="3593" max="3593" width="18.83203125" style="20" customWidth="1"/>
    <col min="3594" max="3594" width="11.1640625" style="20" customWidth="1"/>
    <col min="3595" max="3595" width="15" style="20" customWidth="1"/>
    <col min="3596" max="3840" width="11" style="20"/>
    <col min="3841" max="3841" width="3.6640625" style="20" customWidth="1"/>
    <col min="3842" max="3842" width="7" style="20" customWidth="1"/>
    <col min="3843" max="3843" width="36.33203125" style="20" customWidth="1"/>
    <col min="3844" max="3844" width="27.6640625" style="20" customWidth="1"/>
    <col min="3845" max="3846" width="10.33203125" style="20" customWidth="1"/>
    <col min="3847" max="3847" width="14.6640625" style="20" customWidth="1"/>
    <col min="3848" max="3848" width="16.83203125" style="20" customWidth="1"/>
    <col min="3849" max="3849" width="18.83203125" style="20" customWidth="1"/>
    <col min="3850" max="3850" width="11.1640625" style="20" customWidth="1"/>
    <col min="3851" max="3851" width="15" style="20" customWidth="1"/>
    <col min="3852" max="4096" width="11" style="20"/>
    <col min="4097" max="4097" width="3.6640625" style="20" customWidth="1"/>
    <col min="4098" max="4098" width="7" style="20" customWidth="1"/>
    <col min="4099" max="4099" width="36.33203125" style="20" customWidth="1"/>
    <col min="4100" max="4100" width="27.6640625" style="20" customWidth="1"/>
    <col min="4101" max="4102" width="10.33203125" style="20" customWidth="1"/>
    <col min="4103" max="4103" width="14.6640625" style="20" customWidth="1"/>
    <col min="4104" max="4104" width="16.83203125" style="20" customWidth="1"/>
    <col min="4105" max="4105" width="18.83203125" style="20" customWidth="1"/>
    <col min="4106" max="4106" width="11.1640625" style="20" customWidth="1"/>
    <col min="4107" max="4107" width="15" style="20" customWidth="1"/>
    <col min="4108" max="4352" width="11" style="20"/>
    <col min="4353" max="4353" width="3.6640625" style="20" customWidth="1"/>
    <col min="4354" max="4354" width="7" style="20" customWidth="1"/>
    <col min="4355" max="4355" width="36.33203125" style="20" customWidth="1"/>
    <col min="4356" max="4356" width="27.6640625" style="20" customWidth="1"/>
    <col min="4357" max="4358" width="10.33203125" style="20" customWidth="1"/>
    <col min="4359" max="4359" width="14.6640625" style="20" customWidth="1"/>
    <col min="4360" max="4360" width="16.83203125" style="20" customWidth="1"/>
    <col min="4361" max="4361" width="18.83203125" style="20" customWidth="1"/>
    <col min="4362" max="4362" width="11.1640625" style="20" customWidth="1"/>
    <col min="4363" max="4363" width="15" style="20" customWidth="1"/>
    <col min="4364" max="4608" width="11" style="20"/>
    <col min="4609" max="4609" width="3.6640625" style="20" customWidth="1"/>
    <col min="4610" max="4610" width="7" style="20" customWidth="1"/>
    <col min="4611" max="4611" width="36.33203125" style="20" customWidth="1"/>
    <col min="4612" max="4612" width="27.6640625" style="20" customWidth="1"/>
    <col min="4613" max="4614" width="10.33203125" style="20" customWidth="1"/>
    <col min="4615" max="4615" width="14.6640625" style="20" customWidth="1"/>
    <col min="4616" max="4616" width="16.83203125" style="20" customWidth="1"/>
    <col min="4617" max="4617" width="18.83203125" style="20" customWidth="1"/>
    <col min="4618" max="4618" width="11.1640625" style="20" customWidth="1"/>
    <col min="4619" max="4619" width="15" style="20" customWidth="1"/>
    <col min="4620" max="4864" width="11" style="20"/>
    <col min="4865" max="4865" width="3.6640625" style="20" customWidth="1"/>
    <col min="4866" max="4866" width="7" style="20" customWidth="1"/>
    <col min="4867" max="4867" width="36.33203125" style="20" customWidth="1"/>
    <col min="4868" max="4868" width="27.6640625" style="20" customWidth="1"/>
    <col min="4869" max="4870" width="10.33203125" style="20" customWidth="1"/>
    <col min="4871" max="4871" width="14.6640625" style="20" customWidth="1"/>
    <col min="4872" max="4872" width="16.83203125" style="20" customWidth="1"/>
    <col min="4873" max="4873" width="18.83203125" style="20" customWidth="1"/>
    <col min="4874" max="4874" width="11.1640625" style="20" customWidth="1"/>
    <col min="4875" max="4875" width="15" style="20" customWidth="1"/>
    <col min="4876" max="5120" width="11" style="20"/>
    <col min="5121" max="5121" width="3.6640625" style="20" customWidth="1"/>
    <col min="5122" max="5122" width="7" style="20" customWidth="1"/>
    <col min="5123" max="5123" width="36.33203125" style="20" customWidth="1"/>
    <col min="5124" max="5124" width="27.6640625" style="20" customWidth="1"/>
    <col min="5125" max="5126" width="10.33203125" style="20" customWidth="1"/>
    <col min="5127" max="5127" width="14.6640625" style="20" customWidth="1"/>
    <col min="5128" max="5128" width="16.83203125" style="20" customWidth="1"/>
    <col min="5129" max="5129" width="18.83203125" style="20" customWidth="1"/>
    <col min="5130" max="5130" width="11.1640625" style="20" customWidth="1"/>
    <col min="5131" max="5131" width="15" style="20" customWidth="1"/>
    <col min="5132" max="5376" width="11" style="20"/>
    <col min="5377" max="5377" width="3.6640625" style="20" customWidth="1"/>
    <col min="5378" max="5378" width="7" style="20" customWidth="1"/>
    <col min="5379" max="5379" width="36.33203125" style="20" customWidth="1"/>
    <col min="5380" max="5380" width="27.6640625" style="20" customWidth="1"/>
    <col min="5381" max="5382" width="10.33203125" style="20" customWidth="1"/>
    <col min="5383" max="5383" width="14.6640625" style="20" customWidth="1"/>
    <col min="5384" max="5384" width="16.83203125" style="20" customWidth="1"/>
    <col min="5385" max="5385" width="18.83203125" style="20" customWidth="1"/>
    <col min="5386" max="5386" width="11.1640625" style="20" customWidth="1"/>
    <col min="5387" max="5387" width="15" style="20" customWidth="1"/>
    <col min="5388" max="5632" width="11" style="20"/>
    <col min="5633" max="5633" width="3.6640625" style="20" customWidth="1"/>
    <col min="5634" max="5634" width="7" style="20" customWidth="1"/>
    <col min="5635" max="5635" width="36.33203125" style="20" customWidth="1"/>
    <col min="5636" max="5636" width="27.6640625" style="20" customWidth="1"/>
    <col min="5637" max="5638" width="10.33203125" style="20" customWidth="1"/>
    <col min="5639" max="5639" width="14.6640625" style="20" customWidth="1"/>
    <col min="5640" max="5640" width="16.83203125" style="20" customWidth="1"/>
    <col min="5641" max="5641" width="18.83203125" style="20" customWidth="1"/>
    <col min="5642" max="5642" width="11.1640625" style="20" customWidth="1"/>
    <col min="5643" max="5643" width="15" style="20" customWidth="1"/>
    <col min="5644" max="5888" width="11" style="20"/>
    <col min="5889" max="5889" width="3.6640625" style="20" customWidth="1"/>
    <col min="5890" max="5890" width="7" style="20" customWidth="1"/>
    <col min="5891" max="5891" width="36.33203125" style="20" customWidth="1"/>
    <col min="5892" max="5892" width="27.6640625" style="20" customWidth="1"/>
    <col min="5893" max="5894" width="10.33203125" style="20" customWidth="1"/>
    <col min="5895" max="5895" width="14.6640625" style="20" customWidth="1"/>
    <col min="5896" max="5896" width="16.83203125" style="20" customWidth="1"/>
    <col min="5897" max="5897" width="18.83203125" style="20" customWidth="1"/>
    <col min="5898" max="5898" width="11.1640625" style="20" customWidth="1"/>
    <col min="5899" max="5899" width="15" style="20" customWidth="1"/>
    <col min="5900" max="6144" width="11" style="20"/>
    <col min="6145" max="6145" width="3.6640625" style="20" customWidth="1"/>
    <col min="6146" max="6146" width="7" style="20" customWidth="1"/>
    <col min="6147" max="6147" width="36.33203125" style="20" customWidth="1"/>
    <col min="6148" max="6148" width="27.6640625" style="20" customWidth="1"/>
    <col min="6149" max="6150" width="10.33203125" style="20" customWidth="1"/>
    <col min="6151" max="6151" width="14.6640625" style="20" customWidth="1"/>
    <col min="6152" max="6152" width="16.83203125" style="20" customWidth="1"/>
    <col min="6153" max="6153" width="18.83203125" style="20" customWidth="1"/>
    <col min="6154" max="6154" width="11.1640625" style="20" customWidth="1"/>
    <col min="6155" max="6155" width="15" style="20" customWidth="1"/>
    <col min="6156" max="6400" width="11" style="20"/>
    <col min="6401" max="6401" width="3.6640625" style="20" customWidth="1"/>
    <col min="6402" max="6402" width="7" style="20" customWidth="1"/>
    <col min="6403" max="6403" width="36.33203125" style="20" customWidth="1"/>
    <col min="6404" max="6404" width="27.6640625" style="20" customWidth="1"/>
    <col min="6405" max="6406" width="10.33203125" style="20" customWidth="1"/>
    <col min="6407" max="6407" width="14.6640625" style="20" customWidth="1"/>
    <col min="6408" max="6408" width="16.83203125" style="20" customWidth="1"/>
    <col min="6409" max="6409" width="18.83203125" style="20" customWidth="1"/>
    <col min="6410" max="6410" width="11.1640625" style="20" customWidth="1"/>
    <col min="6411" max="6411" width="15" style="20" customWidth="1"/>
    <col min="6412" max="6656" width="11" style="20"/>
    <col min="6657" max="6657" width="3.6640625" style="20" customWidth="1"/>
    <col min="6658" max="6658" width="7" style="20" customWidth="1"/>
    <col min="6659" max="6659" width="36.33203125" style="20" customWidth="1"/>
    <col min="6660" max="6660" width="27.6640625" style="20" customWidth="1"/>
    <col min="6661" max="6662" width="10.33203125" style="20" customWidth="1"/>
    <col min="6663" max="6663" width="14.6640625" style="20" customWidth="1"/>
    <col min="6664" max="6664" width="16.83203125" style="20" customWidth="1"/>
    <col min="6665" max="6665" width="18.83203125" style="20" customWidth="1"/>
    <col min="6666" max="6666" width="11.1640625" style="20" customWidth="1"/>
    <col min="6667" max="6667" width="15" style="20" customWidth="1"/>
    <col min="6668" max="6912" width="11" style="20"/>
    <col min="6913" max="6913" width="3.6640625" style="20" customWidth="1"/>
    <col min="6914" max="6914" width="7" style="20" customWidth="1"/>
    <col min="6915" max="6915" width="36.33203125" style="20" customWidth="1"/>
    <col min="6916" max="6916" width="27.6640625" style="20" customWidth="1"/>
    <col min="6917" max="6918" width="10.33203125" style="20" customWidth="1"/>
    <col min="6919" max="6919" width="14.6640625" style="20" customWidth="1"/>
    <col min="6920" max="6920" width="16.83203125" style="20" customWidth="1"/>
    <col min="6921" max="6921" width="18.83203125" style="20" customWidth="1"/>
    <col min="6922" max="6922" width="11.1640625" style="20" customWidth="1"/>
    <col min="6923" max="6923" width="15" style="20" customWidth="1"/>
    <col min="6924" max="7168" width="11" style="20"/>
    <col min="7169" max="7169" width="3.6640625" style="20" customWidth="1"/>
    <col min="7170" max="7170" width="7" style="20" customWidth="1"/>
    <col min="7171" max="7171" width="36.33203125" style="20" customWidth="1"/>
    <col min="7172" max="7172" width="27.6640625" style="20" customWidth="1"/>
    <col min="7173" max="7174" width="10.33203125" style="20" customWidth="1"/>
    <col min="7175" max="7175" width="14.6640625" style="20" customWidth="1"/>
    <col min="7176" max="7176" width="16.83203125" style="20" customWidth="1"/>
    <col min="7177" max="7177" width="18.83203125" style="20" customWidth="1"/>
    <col min="7178" max="7178" width="11.1640625" style="20" customWidth="1"/>
    <col min="7179" max="7179" width="15" style="20" customWidth="1"/>
    <col min="7180" max="7424" width="11" style="20"/>
    <col min="7425" max="7425" width="3.6640625" style="20" customWidth="1"/>
    <col min="7426" max="7426" width="7" style="20" customWidth="1"/>
    <col min="7427" max="7427" width="36.33203125" style="20" customWidth="1"/>
    <col min="7428" max="7428" width="27.6640625" style="20" customWidth="1"/>
    <col min="7429" max="7430" width="10.33203125" style="20" customWidth="1"/>
    <col min="7431" max="7431" width="14.6640625" style="20" customWidth="1"/>
    <col min="7432" max="7432" width="16.83203125" style="20" customWidth="1"/>
    <col min="7433" max="7433" width="18.83203125" style="20" customWidth="1"/>
    <col min="7434" max="7434" width="11.1640625" style="20" customWidth="1"/>
    <col min="7435" max="7435" width="15" style="20" customWidth="1"/>
    <col min="7436" max="7680" width="11" style="20"/>
    <col min="7681" max="7681" width="3.6640625" style="20" customWidth="1"/>
    <col min="7682" max="7682" width="7" style="20" customWidth="1"/>
    <col min="7683" max="7683" width="36.33203125" style="20" customWidth="1"/>
    <col min="7684" max="7684" width="27.6640625" style="20" customWidth="1"/>
    <col min="7685" max="7686" width="10.33203125" style="20" customWidth="1"/>
    <col min="7687" max="7687" width="14.6640625" style="20" customWidth="1"/>
    <col min="7688" max="7688" width="16.83203125" style="20" customWidth="1"/>
    <col min="7689" max="7689" width="18.83203125" style="20" customWidth="1"/>
    <col min="7690" max="7690" width="11.1640625" style="20" customWidth="1"/>
    <col min="7691" max="7691" width="15" style="20" customWidth="1"/>
    <col min="7692" max="7936" width="11" style="20"/>
    <col min="7937" max="7937" width="3.6640625" style="20" customWidth="1"/>
    <col min="7938" max="7938" width="7" style="20" customWidth="1"/>
    <col min="7939" max="7939" width="36.33203125" style="20" customWidth="1"/>
    <col min="7940" max="7940" width="27.6640625" style="20" customWidth="1"/>
    <col min="7941" max="7942" width="10.33203125" style="20" customWidth="1"/>
    <col min="7943" max="7943" width="14.6640625" style="20" customWidth="1"/>
    <col min="7944" max="7944" width="16.83203125" style="20" customWidth="1"/>
    <col min="7945" max="7945" width="18.83203125" style="20" customWidth="1"/>
    <col min="7946" max="7946" width="11.1640625" style="20" customWidth="1"/>
    <col min="7947" max="7947" width="15" style="20" customWidth="1"/>
    <col min="7948" max="8192" width="11" style="20"/>
    <col min="8193" max="8193" width="3.6640625" style="20" customWidth="1"/>
    <col min="8194" max="8194" width="7" style="20" customWidth="1"/>
    <col min="8195" max="8195" width="36.33203125" style="20" customWidth="1"/>
    <col min="8196" max="8196" width="27.6640625" style="20" customWidth="1"/>
    <col min="8197" max="8198" width="10.33203125" style="20" customWidth="1"/>
    <col min="8199" max="8199" width="14.6640625" style="20" customWidth="1"/>
    <col min="8200" max="8200" width="16.83203125" style="20" customWidth="1"/>
    <col min="8201" max="8201" width="18.83203125" style="20" customWidth="1"/>
    <col min="8202" max="8202" width="11.1640625" style="20" customWidth="1"/>
    <col min="8203" max="8203" width="15" style="20" customWidth="1"/>
    <col min="8204" max="8448" width="11" style="20"/>
    <col min="8449" max="8449" width="3.6640625" style="20" customWidth="1"/>
    <col min="8450" max="8450" width="7" style="20" customWidth="1"/>
    <col min="8451" max="8451" width="36.33203125" style="20" customWidth="1"/>
    <col min="8452" max="8452" width="27.6640625" style="20" customWidth="1"/>
    <col min="8453" max="8454" width="10.33203125" style="20" customWidth="1"/>
    <col min="8455" max="8455" width="14.6640625" style="20" customWidth="1"/>
    <col min="8456" max="8456" width="16.83203125" style="20" customWidth="1"/>
    <col min="8457" max="8457" width="18.83203125" style="20" customWidth="1"/>
    <col min="8458" max="8458" width="11.1640625" style="20" customWidth="1"/>
    <col min="8459" max="8459" width="15" style="20" customWidth="1"/>
    <col min="8460" max="8704" width="11" style="20"/>
    <col min="8705" max="8705" width="3.6640625" style="20" customWidth="1"/>
    <col min="8706" max="8706" width="7" style="20" customWidth="1"/>
    <col min="8707" max="8707" width="36.33203125" style="20" customWidth="1"/>
    <col min="8708" max="8708" width="27.6640625" style="20" customWidth="1"/>
    <col min="8709" max="8710" width="10.33203125" style="20" customWidth="1"/>
    <col min="8711" max="8711" width="14.6640625" style="20" customWidth="1"/>
    <col min="8712" max="8712" width="16.83203125" style="20" customWidth="1"/>
    <col min="8713" max="8713" width="18.83203125" style="20" customWidth="1"/>
    <col min="8714" max="8714" width="11.1640625" style="20" customWidth="1"/>
    <col min="8715" max="8715" width="15" style="20" customWidth="1"/>
    <col min="8716" max="8960" width="11" style="20"/>
    <col min="8961" max="8961" width="3.6640625" style="20" customWidth="1"/>
    <col min="8962" max="8962" width="7" style="20" customWidth="1"/>
    <col min="8963" max="8963" width="36.33203125" style="20" customWidth="1"/>
    <col min="8964" max="8964" width="27.6640625" style="20" customWidth="1"/>
    <col min="8965" max="8966" width="10.33203125" style="20" customWidth="1"/>
    <col min="8967" max="8967" width="14.6640625" style="20" customWidth="1"/>
    <col min="8968" max="8968" width="16.83203125" style="20" customWidth="1"/>
    <col min="8969" max="8969" width="18.83203125" style="20" customWidth="1"/>
    <col min="8970" max="8970" width="11.1640625" style="20" customWidth="1"/>
    <col min="8971" max="8971" width="15" style="20" customWidth="1"/>
    <col min="8972" max="9216" width="11" style="20"/>
    <col min="9217" max="9217" width="3.6640625" style="20" customWidth="1"/>
    <col min="9218" max="9218" width="7" style="20" customWidth="1"/>
    <col min="9219" max="9219" width="36.33203125" style="20" customWidth="1"/>
    <col min="9220" max="9220" width="27.6640625" style="20" customWidth="1"/>
    <col min="9221" max="9222" width="10.33203125" style="20" customWidth="1"/>
    <col min="9223" max="9223" width="14.6640625" style="20" customWidth="1"/>
    <col min="9224" max="9224" width="16.83203125" style="20" customWidth="1"/>
    <col min="9225" max="9225" width="18.83203125" style="20" customWidth="1"/>
    <col min="9226" max="9226" width="11.1640625" style="20" customWidth="1"/>
    <col min="9227" max="9227" width="15" style="20" customWidth="1"/>
    <col min="9228" max="9472" width="11" style="20"/>
    <col min="9473" max="9473" width="3.6640625" style="20" customWidth="1"/>
    <col min="9474" max="9474" width="7" style="20" customWidth="1"/>
    <col min="9475" max="9475" width="36.33203125" style="20" customWidth="1"/>
    <col min="9476" max="9476" width="27.6640625" style="20" customWidth="1"/>
    <col min="9477" max="9478" width="10.33203125" style="20" customWidth="1"/>
    <col min="9479" max="9479" width="14.6640625" style="20" customWidth="1"/>
    <col min="9480" max="9480" width="16.83203125" style="20" customWidth="1"/>
    <col min="9481" max="9481" width="18.83203125" style="20" customWidth="1"/>
    <col min="9482" max="9482" width="11.1640625" style="20" customWidth="1"/>
    <col min="9483" max="9483" width="15" style="20" customWidth="1"/>
    <col min="9484" max="9728" width="11" style="20"/>
    <col min="9729" max="9729" width="3.6640625" style="20" customWidth="1"/>
    <col min="9730" max="9730" width="7" style="20" customWidth="1"/>
    <col min="9731" max="9731" width="36.33203125" style="20" customWidth="1"/>
    <col min="9732" max="9732" width="27.6640625" style="20" customWidth="1"/>
    <col min="9733" max="9734" width="10.33203125" style="20" customWidth="1"/>
    <col min="9735" max="9735" width="14.6640625" style="20" customWidth="1"/>
    <col min="9736" max="9736" width="16.83203125" style="20" customWidth="1"/>
    <col min="9737" max="9737" width="18.83203125" style="20" customWidth="1"/>
    <col min="9738" max="9738" width="11.1640625" style="20" customWidth="1"/>
    <col min="9739" max="9739" width="15" style="20" customWidth="1"/>
    <col min="9740" max="9984" width="11" style="20"/>
    <col min="9985" max="9985" width="3.6640625" style="20" customWidth="1"/>
    <col min="9986" max="9986" width="7" style="20" customWidth="1"/>
    <col min="9987" max="9987" width="36.33203125" style="20" customWidth="1"/>
    <col min="9988" max="9988" width="27.6640625" style="20" customWidth="1"/>
    <col min="9989" max="9990" width="10.33203125" style="20" customWidth="1"/>
    <col min="9991" max="9991" width="14.6640625" style="20" customWidth="1"/>
    <col min="9992" max="9992" width="16.83203125" style="20" customWidth="1"/>
    <col min="9993" max="9993" width="18.83203125" style="20" customWidth="1"/>
    <col min="9994" max="9994" width="11.1640625" style="20" customWidth="1"/>
    <col min="9995" max="9995" width="15" style="20" customWidth="1"/>
    <col min="9996" max="10240" width="11" style="20"/>
    <col min="10241" max="10241" width="3.6640625" style="20" customWidth="1"/>
    <col min="10242" max="10242" width="7" style="20" customWidth="1"/>
    <col min="10243" max="10243" width="36.33203125" style="20" customWidth="1"/>
    <col min="10244" max="10244" width="27.6640625" style="20" customWidth="1"/>
    <col min="10245" max="10246" width="10.33203125" style="20" customWidth="1"/>
    <col min="10247" max="10247" width="14.6640625" style="20" customWidth="1"/>
    <col min="10248" max="10248" width="16.83203125" style="20" customWidth="1"/>
    <col min="10249" max="10249" width="18.83203125" style="20" customWidth="1"/>
    <col min="10250" max="10250" width="11.1640625" style="20" customWidth="1"/>
    <col min="10251" max="10251" width="15" style="20" customWidth="1"/>
    <col min="10252" max="10496" width="11" style="20"/>
    <col min="10497" max="10497" width="3.6640625" style="20" customWidth="1"/>
    <col min="10498" max="10498" width="7" style="20" customWidth="1"/>
    <col min="10499" max="10499" width="36.33203125" style="20" customWidth="1"/>
    <col min="10500" max="10500" width="27.6640625" style="20" customWidth="1"/>
    <col min="10501" max="10502" width="10.33203125" style="20" customWidth="1"/>
    <col min="10503" max="10503" width="14.6640625" style="20" customWidth="1"/>
    <col min="10504" max="10504" width="16.83203125" style="20" customWidth="1"/>
    <col min="10505" max="10505" width="18.83203125" style="20" customWidth="1"/>
    <col min="10506" max="10506" width="11.1640625" style="20" customWidth="1"/>
    <col min="10507" max="10507" width="15" style="20" customWidth="1"/>
    <col min="10508" max="10752" width="11" style="20"/>
    <col min="10753" max="10753" width="3.6640625" style="20" customWidth="1"/>
    <col min="10754" max="10754" width="7" style="20" customWidth="1"/>
    <col min="10755" max="10755" width="36.33203125" style="20" customWidth="1"/>
    <col min="10756" max="10756" width="27.6640625" style="20" customWidth="1"/>
    <col min="10757" max="10758" width="10.33203125" style="20" customWidth="1"/>
    <col min="10759" max="10759" width="14.6640625" style="20" customWidth="1"/>
    <col min="10760" max="10760" width="16.83203125" style="20" customWidth="1"/>
    <col min="10761" max="10761" width="18.83203125" style="20" customWidth="1"/>
    <col min="10762" max="10762" width="11.1640625" style="20" customWidth="1"/>
    <col min="10763" max="10763" width="15" style="20" customWidth="1"/>
    <col min="10764" max="11008" width="11" style="20"/>
    <col min="11009" max="11009" width="3.6640625" style="20" customWidth="1"/>
    <col min="11010" max="11010" width="7" style="20" customWidth="1"/>
    <col min="11011" max="11011" width="36.33203125" style="20" customWidth="1"/>
    <col min="11012" max="11012" width="27.6640625" style="20" customWidth="1"/>
    <col min="11013" max="11014" width="10.33203125" style="20" customWidth="1"/>
    <col min="11015" max="11015" width="14.6640625" style="20" customWidth="1"/>
    <col min="11016" max="11016" width="16.83203125" style="20" customWidth="1"/>
    <col min="11017" max="11017" width="18.83203125" style="20" customWidth="1"/>
    <col min="11018" max="11018" width="11.1640625" style="20" customWidth="1"/>
    <col min="11019" max="11019" width="15" style="20" customWidth="1"/>
    <col min="11020" max="11264" width="11" style="20"/>
    <col min="11265" max="11265" width="3.6640625" style="20" customWidth="1"/>
    <col min="11266" max="11266" width="7" style="20" customWidth="1"/>
    <col min="11267" max="11267" width="36.33203125" style="20" customWidth="1"/>
    <col min="11268" max="11268" width="27.6640625" style="20" customWidth="1"/>
    <col min="11269" max="11270" width="10.33203125" style="20" customWidth="1"/>
    <col min="11271" max="11271" width="14.6640625" style="20" customWidth="1"/>
    <col min="11272" max="11272" width="16.83203125" style="20" customWidth="1"/>
    <col min="11273" max="11273" width="18.83203125" style="20" customWidth="1"/>
    <col min="11274" max="11274" width="11.1640625" style="20" customWidth="1"/>
    <col min="11275" max="11275" width="15" style="20" customWidth="1"/>
    <col min="11276" max="11520" width="11" style="20"/>
    <col min="11521" max="11521" width="3.6640625" style="20" customWidth="1"/>
    <col min="11522" max="11522" width="7" style="20" customWidth="1"/>
    <col min="11523" max="11523" width="36.33203125" style="20" customWidth="1"/>
    <col min="11524" max="11524" width="27.6640625" style="20" customWidth="1"/>
    <col min="11525" max="11526" width="10.33203125" style="20" customWidth="1"/>
    <col min="11527" max="11527" width="14.6640625" style="20" customWidth="1"/>
    <col min="11528" max="11528" width="16.83203125" style="20" customWidth="1"/>
    <col min="11529" max="11529" width="18.83203125" style="20" customWidth="1"/>
    <col min="11530" max="11530" width="11.1640625" style="20" customWidth="1"/>
    <col min="11531" max="11531" width="15" style="20" customWidth="1"/>
    <col min="11532" max="11776" width="11" style="20"/>
    <col min="11777" max="11777" width="3.6640625" style="20" customWidth="1"/>
    <col min="11778" max="11778" width="7" style="20" customWidth="1"/>
    <col min="11779" max="11779" width="36.33203125" style="20" customWidth="1"/>
    <col min="11780" max="11780" width="27.6640625" style="20" customWidth="1"/>
    <col min="11781" max="11782" width="10.33203125" style="20" customWidth="1"/>
    <col min="11783" max="11783" width="14.6640625" style="20" customWidth="1"/>
    <col min="11784" max="11784" width="16.83203125" style="20" customWidth="1"/>
    <col min="11785" max="11785" width="18.83203125" style="20" customWidth="1"/>
    <col min="11786" max="11786" width="11.1640625" style="20" customWidth="1"/>
    <col min="11787" max="11787" width="15" style="20" customWidth="1"/>
    <col min="11788" max="12032" width="11" style="20"/>
    <col min="12033" max="12033" width="3.6640625" style="20" customWidth="1"/>
    <col min="12034" max="12034" width="7" style="20" customWidth="1"/>
    <col min="12035" max="12035" width="36.33203125" style="20" customWidth="1"/>
    <col min="12036" max="12036" width="27.6640625" style="20" customWidth="1"/>
    <col min="12037" max="12038" width="10.33203125" style="20" customWidth="1"/>
    <col min="12039" max="12039" width="14.6640625" style="20" customWidth="1"/>
    <col min="12040" max="12040" width="16.83203125" style="20" customWidth="1"/>
    <col min="12041" max="12041" width="18.83203125" style="20" customWidth="1"/>
    <col min="12042" max="12042" width="11.1640625" style="20" customWidth="1"/>
    <col min="12043" max="12043" width="15" style="20" customWidth="1"/>
    <col min="12044" max="12288" width="11" style="20"/>
    <col min="12289" max="12289" width="3.6640625" style="20" customWidth="1"/>
    <col min="12290" max="12290" width="7" style="20" customWidth="1"/>
    <col min="12291" max="12291" width="36.33203125" style="20" customWidth="1"/>
    <col min="12292" max="12292" width="27.6640625" style="20" customWidth="1"/>
    <col min="12293" max="12294" width="10.33203125" style="20" customWidth="1"/>
    <col min="12295" max="12295" width="14.6640625" style="20" customWidth="1"/>
    <col min="12296" max="12296" width="16.83203125" style="20" customWidth="1"/>
    <col min="12297" max="12297" width="18.83203125" style="20" customWidth="1"/>
    <col min="12298" max="12298" width="11.1640625" style="20" customWidth="1"/>
    <col min="12299" max="12299" width="15" style="20" customWidth="1"/>
    <col min="12300" max="12544" width="11" style="20"/>
    <col min="12545" max="12545" width="3.6640625" style="20" customWidth="1"/>
    <col min="12546" max="12546" width="7" style="20" customWidth="1"/>
    <col min="12547" max="12547" width="36.33203125" style="20" customWidth="1"/>
    <col min="12548" max="12548" width="27.6640625" style="20" customWidth="1"/>
    <col min="12549" max="12550" width="10.33203125" style="20" customWidth="1"/>
    <col min="12551" max="12551" width="14.6640625" style="20" customWidth="1"/>
    <col min="12552" max="12552" width="16.83203125" style="20" customWidth="1"/>
    <col min="12553" max="12553" width="18.83203125" style="20" customWidth="1"/>
    <col min="12554" max="12554" width="11.1640625" style="20" customWidth="1"/>
    <col min="12555" max="12555" width="15" style="20" customWidth="1"/>
    <col min="12556" max="12800" width="11" style="20"/>
    <col min="12801" max="12801" width="3.6640625" style="20" customWidth="1"/>
    <col min="12802" max="12802" width="7" style="20" customWidth="1"/>
    <col min="12803" max="12803" width="36.33203125" style="20" customWidth="1"/>
    <col min="12804" max="12804" width="27.6640625" style="20" customWidth="1"/>
    <col min="12805" max="12806" width="10.33203125" style="20" customWidth="1"/>
    <col min="12807" max="12807" width="14.6640625" style="20" customWidth="1"/>
    <col min="12808" max="12808" width="16.83203125" style="20" customWidth="1"/>
    <col min="12809" max="12809" width="18.83203125" style="20" customWidth="1"/>
    <col min="12810" max="12810" width="11.1640625" style="20" customWidth="1"/>
    <col min="12811" max="12811" width="15" style="20" customWidth="1"/>
    <col min="12812" max="13056" width="11" style="20"/>
    <col min="13057" max="13057" width="3.6640625" style="20" customWidth="1"/>
    <col min="13058" max="13058" width="7" style="20" customWidth="1"/>
    <col min="13059" max="13059" width="36.33203125" style="20" customWidth="1"/>
    <col min="13060" max="13060" width="27.6640625" style="20" customWidth="1"/>
    <col min="13061" max="13062" width="10.33203125" style="20" customWidth="1"/>
    <col min="13063" max="13063" width="14.6640625" style="20" customWidth="1"/>
    <col min="13064" max="13064" width="16.83203125" style="20" customWidth="1"/>
    <col min="13065" max="13065" width="18.83203125" style="20" customWidth="1"/>
    <col min="13066" max="13066" width="11.1640625" style="20" customWidth="1"/>
    <col min="13067" max="13067" width="15" style="20" customWidth="1"/>
    <col min="13068" max="13312" width="11" style="20"/>
    <col min="13313" max="13313" width="3.6640625" style="20" customWidth="1"/>
    <col min="13314" max="13314" width="7" style="20" customWidth="1"/>
    <col min="13315" max="13315" width="36.33203125" style="20" customWidth="1"/>
    <col min="13316" max="13316" width="27.6640625" style="20" customWidth="1"/>
    <col min="13317" max="13318" width="10.33203125" style="20" customWidth="1"/>
    <col min="13319" max="13319" width="14.6640625" style="20" customWidth="1"/>
    <col min="13320" max="13320" width="16.83203125" style="20" customWidth="1"/>
    <col min="13321" max="13321" width="18.83203125" style="20" customWidth="1"/>
    <col min="13322" max="13322" width="11.1640625" style="20" customWidth="1"/>
    <col min="13323" max="13323" width="15" style="20" customWidth="1"/>
    <col min="13324" max="13568" width="11" style="20"/>
    <col min="13569" max="13569" width="3.6640625" style="20" customWidth="1"/>
    <col min="13570" max="13570" width="7" style="20" customWidth="1"/>
    <col min="13571" max="13571" width="36.33203125" style="20" customWidth="1"/>
    <col min="13572" max="13572" width="27.6640625" style="20" customWidth="1"/>
    <col min="13573" max="13574" width="10.33203125" style="20" customWidth="1"/>
    <col min="13575" max="13575" width="14.6640625" style="20" customWidth="1"/>
    <col min="13576" max="13576" width="16.83203125" style="20" customWidth="1"/>
    <col min="13577" max="13577" width="18.83203125" style="20" customWidth="1"/>
    <col min="13578" max="13578" width="11.1640625" style="20" customWidth="1"/>
    <col min="13579" max="13579" width="15" style="20" customWidth="1"/>
    <col min="13580" max="13824" width="11" style="20"/>
    <col min="13825" max="13825" width="3.6640625" style="20" customWidth="1"/>
    <col min="13826" max="13826" width="7" style="20" customWidth="1"/>
    <col min="13827" max="13827" width="36.33203125" style="20" customWidth="1"/>
    <col min="13828" max="13828" width="27.6640625" style="20" customWidth="1"/>
    <col min="13829" max="13830" width="10.33203125" style="20" customWidth="1"/>
    <col min="13831" max="13831" width="14.6640625" style="20" customWidth="1"/>
    <col min="13832" max="13832" width="16.83203125" style="20" customWidth="1"/>
    <col min="13833" max="13833" width="18.83203125" style="20" customWidth="1"/>
    <col min="13834" max="13834" width="11.1640625" style="20" customWidth="1"/>
    <col min="13835" max="13835" width="15" style="20" customWidth="1"/>
    <col min="13836" max="14080" width="11" style="20"/>
    <col min="14081" max="14081" width="3.6640625" style="20" customWidth="1"/>
    <col min="14082" max="14082" width="7" style="20" customWidth="1"/>
    <col min="14083" max="14083" width="36.33203125" style="20" customWidth="1"/>
    <col min="14084" max="14084" width="27.6640625" style="20" customWidth="1"/>
    <col min="14085" max="14086" width="10.33203125" style="20" customWidth="1"/>
    <col min="14087" max="14087" width="14.6640625" style="20" customWidth="1"/>
    <col min="14088" max="14088" width="16.83203125" style="20" customWidth="1"/>
    <col min="14089" max="14089" width="18.83203125" style="20" customWidth="1"/>
    <col min="14090" max="14090" width="11.1640625" style="20" customWidth="1"/>
    <col min="14091" max="14091" width="15" style="20" customWidth="1"/>
    <col min="14092" max="14336" width="11" style="20"/>
    <col min="14337" max="14337" width="3.6640625" style="20" customWidth="1"/>
    <col min="14338" max="14338" width="7" style="20" customWidth="1"/>
    <col min="14339" max="14339" width="36.33203125" style="20" customWidth="1"/>
    <col min="14340" max="14340" width="27.6640625" style="20" customWidth="1"/>
    <col min="14341" max="14342" width="10.33203125" style="20" customWidth="1"/>
    <col min="14343" max="14343" width="14.6640625" style="20" customWidth="1"/>
    <col min="14344" max="14344" width="16.83203125" style="20" customWidth="1"/>
    <col min="14345" max="14345" width="18.83203125" style="20" customWidth="1"/>
    <col min="14346" max="14346" width="11.1640625" style="20" customWidth="1"/>
    <col min="14347" max="14347" width="15" style="20" customWidth="1"/>
    <col min="14348" max="14592" width="11" style="20"/>
    <col min="14593" max="14593" width="3.6640625" style="20" customWidth="1"/>
    <col min="14594" max="14594" width="7" style="20" customWidth="1"/>
    <col min="14595" max="14595" width="36.33203125" style="20" customWidth="1"/>
    <col min="14596" max="14596" width="27.6640625" style="20" customWidth="1"/>
    <col min="14597" max="14598" width="10.33203125" style="20" customWidth="1"/>
    <col min="14599" max="14599" width="14.6640625" style="20" customWidth="1"/>
    <col min="14600" max="14600" width="16.83203125" style="20" customWidth="1"/>
    <col min="14601" max="14601" width="18.83203125" style="20" customWidth="1"/>
    <col min="14602" max="14602" width="11.1640625" style="20" customWidth="1"/>
    <col min="14603" max="14603" width="15" style="20" customWidth="1"/>
    <col min="14604" max="14848" width="11" style="20"/>
    <col min="14849" max="14849" width="3.6640625" style="20" customWidth="1"/>
    <col min="14850" max="14850" width="7" style="20" customWidth="1"/>
    <col min="14851" max="14851" width="36.33203125" style="20" customWidth="1"/>
    <col min="14852" max="14852" width="27.6640625" style="20" customWidth="1"/>
    <col min="14853" max="14854" width="10.33203125" style="20" customWidth="1"/>
    <col min="14855" max="14855" width="14.6640625" style="20" customWidth="1"/>
    <col min="14856" max="14856" width="16.83203125" style="20" customWidth="1"/>
    <col min="14857" max="14857" width="18.83203125" style="20" customWidth="1"/>
    <col min="14858" max="14858" width="11.1640625" style="20" customWidth="1"/>
    <col min="14859" max="14859" width="15" style="20" customWidth="1"/>
    <col min="14860" max="15104" width="11" style="20"/>
    <col min="15105" max="15105" width="3.6640625" style="20" customWidth="1"/>
    <col min="15106" max="15106" width="7" style="20" customWidth="1"/>
    <col min="15107" max="15107" width="36.33203125" style="20" customWidth="1"/>
    <col min="15108" max="15108" width="27.6640625" style="20" customWidth="1"/>
    <col min="15109" max="15110" width="10.33203125" style="20" customWidth="1"/>
    <col min="15111" max="15111" width="14.6640625" style="20" customWidth="1"/>
    <col min="15112" max="15112" width="16.83203125" style="20" customWidth="1"/>
    <col min="15113" max="15113" width="18.83203125" style="20" customWidth="1"/>
    <col min="15114" max="15114" width="11.1640625" style="20" customWidth="1"/>
    <col min="15115" max="15115" width="15" style="20" customWidth="1"/>
    <col min="15116" max="15360" width="11" style="20"/>
    <col min="15361" max="15361" width="3.6640625" style="20" customWidth="1"/>
    <col min="15362" max="15362" width="7" style="20" customWidth="1"/>
    <col min="15363" max="15363" width="36.33203125" style="20" customWidth="1"/>
    <col min="15364" max="15364" width="27.6640625" style="20" customWidth="1"/>
    <col min="15365" max="15366" width="10.33203125" style="20" customWidth="1"/>
    <col min="15367" max="15367" width="14.6640625" style="20" customWidth="1"/>
    <col min="15368" max="15368" width="16.83203125" style="20" customWidth="1"/>
    <col min="15369" max="15369" width="18.83203125" style="20" customWidth="1"/>
    <col min="15370" max="15370" width="11.1640625" style="20" customWidth="1"/>
    <col min="15371" max="15371" width="15" style="20" customWidth="1"/>
    <col min="15372" max="15616" width="11" style="20"/>
    <col min="15617" max="15617" width="3.6640625" style="20" customWidth="1"/>
    <col min="15618" max="15618" width="7" style="20" customWidth="1"/>
    <col min="15619" max="15619" width="36.33203125" style="20" customWidth="1"/>
    <col min="15620" max="15620" width="27.6640625" style="20" customWidth="1"/>
    <col min="15621" max="15622" width="10.33203125" style="20" customWidth="1"/>
    <col min="15623" max="15623" width="14.6640625" style="20" customWidth="1"/>
    <col min="15624" max="15624" width="16.83203125" style="20" customWidth="1"/>
    <col min="15625" max="15625" width="18.83203125" style="20" customWidth="1"/>
    <col min="15626" max="15626" width="11.1640625" style="20" customWidth="1"/>
    <col min="15627" max="15627" width="15" style="20" customWidth="1"/>
    <col min="15628" max="15872" width="11" style="20"/>
    <col min="15873" max="15873" width="3.6640625" style="20" customWidth="1"/>
    <col min="15874" max="15874" width="7" style="20" customWidth="1"/>
    <col min="15875" max="15875" width="36.33203125" style="20" customWidth="1"/>
    <col min="15876" max="15876" width="27.6640625" style="20" customWidth="1"/>
    <col min="15877" max="15878" width="10.33203125" style="20" customWidth="1"/>
    <col min="15879" max="15879" width="14.6640625" style="20" customWidth="1"/>
    <col min="15880" max="15880" width="16.83203125" style="20" customWidth="1"/>
    <col min="15881" max="15881" width="18.83203125" style="20" customWidth="1"/>
    <col min="15882" max="15882" width="11.1640625" style="20" customWidth="1"/>
    <col min="15883" max="15883" width="15" style="20" customWidth="1"/>
    <col min="15884" max="16128" width="11" style="20"/>
    <col min="16129" max="16129" width="3.6640625" style="20" customWidth="1"/>
    <col min="16130" max="16130" width="7" style="20" customWidth="1"/>
    <col min="16131" max="16131" width="36.33203125" style="20" customWidth="1"/>
    <col min="16132" max="16132" width="27.6640625" style="20" customWidth="1"/>
    <col min="16133" max="16134" width="10.33203125" style="20" customWidth="1"/>
    <col min="16135" max="16135" width="14.6640625" style="20" customWidth="1"/>
    <col min="16136" max="16136" width="16.83203125" style="20" customWidth="1"/>
    <col min="16137" max="16137" width="18.83203125" style="20" customWidth="1"/>
    <col min="16138" max="16138" width="11.1640625" style="20" customWidth="1"/>
    <col min="16139" max="16139" width="15" style="20" customWidth="1"/>
    <col min="16140" max="16384" width="11" style="20"/>
  </cols>
  <sheetData>
    <row r="1" spans="1:247" s="108" customFormat="1" ht="16">
      <c r="A1" s="13"/>
      <c r="B1" s="14"/>
      <c r="C1" s="14"/>
      <c r="E1" s="109"/>
      <c r="F1" s="109"/>
      <c r="G1" s="109"/>
      <c r="H1" s="17"/>
      <c r="I1" s="17"/>
      <c r="J1" s="109"/>
    </row>
    <row r="2" spans="1:247" ht="17">
      <c r="A2" s="18"/>
      <c r="B2" s="26" t="s">
        <v>0</v>
      </c>
      <c r="C2" s="14"/>
      <c r="D2" s="21"/>
      <c r="E2" s="27"/>
      <c r="F2" s="497" t="s">
        <v>1</v>
      </c>
      <c r="G2" s="497"/>
      <c r="H2" s="243" t="s">
        <v>191</v>
      </c>
      <c r="I2" s="25"/>
      <c r="J2" s="24"/>
    </row>
    <row r="3" spans="1:247" s="33" customFormat="1" ht="17">
      <c r="A3" s="13"/>
      <c r="B3" s="22"/>
      <c r="C3" s="29" t="s">
        <v>50</v>
      </c>
      <c r="D3" s="30"/>
      <c r="E3" s="22"/>
      <c r="F3" s="31" t="s">
        <v>2</v>
      </c>
      <c r="G3" s="22"/>
      <c r="H3" s="244" t="s">
        <v>146</v>
      </c>
      <c r="I3" s="25"/>
      <c r="J3" s="24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B3" s="108"/>
      <c r="AC3" s="108"/>
      <c r="AD3" s="108"/>
      <c r="AE3" s="108"/>
      <c r="AF3" s="108"/>
      <c r="AG3" s="108"/>
      <c r="AH3" s="108"/>
      <c r="AI3" s="108"/>
      <c r="AJ3" s="108"/>
      <c r="AK3" s="108"/>
      <c r="AL3" s="108"/>
      <c r="AM3" s="108"/>
      <c r="AN3" s="108"/>
      <c r="AO3" s="108"/>
      <c r="AP3" s="108"/>
      <c r="AQ3" s="108"/>
      <c r="AR3" s="108"/>
      <c r="AS3" s="108"/>
      <c r="AT3" s="108"/>
      <c r="AU3" s="108"/>
      <c r="AV3" s="108"/>
      <c r="AW3" s="108"/>
      <c r="AX3" s="108"/>
      <c r="AY3" s="108"/>
      <c r="AZ3" s="108"/>
      <c r="BA3" s="108"/>
      <c r="BB3" s="108"/>
      <c r="BC3" s="108"/>
      <c r="BD3" s="108"/>
      <c r="BE3" s="108"/>
      <c r="BF3" s="108"/>
      <c r="BG3" s="108"/>
      <c r="BH3" s="108"/>
      <c r="BI3" s="108"/>
      <c r="BJ3" s="108"/>
      <c r="BK3" s="108"/>
      <c r="BL3" s="108"/>
      <c r="BM3" s="108"/>
      <c r="BN3" s="108"/>
      <c r="BO3" s="108"/>
      <c r="BP3" s="108"/>
      <c r="BQ3" s="108"/>
      <c r="BR3" s="108"/>
      <c r="BS3" s="108"/>
      <c r="BT3" s="108"/>
      <c r="BU3" s="108"/>
      <c r="BV3" s="108"/>
      <c r="BW3" s="108"/>
      <c r="BX3" s="108"/>
      <c r="BY3" s="108"/>
      <c r="BZ3" s="108"/>
      <c r="CA3" s="108"/>
      <c r="CB3" s="108"/>
      <c r="CC3" s="108"/>
      <c r="CD3" s="108"/>
      <c r="CE3" s="108"/>
      <c r="CF3" s="108"/>
      <c r="CG3" s="108"/>
      <c r="CH3" s="108"/>
      <c r="CI3" s="108"/>
      <c r="CJ3" s="108"/>
      <c r="CK3" s="108"/>
      <c r="CL3" s="108"/>
      <c r="CM3" s="108"/>
      <c r="CN3" s="108"/>
      <c r="CO3" s="108"/>
      <c r="CP3" s="108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8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8"/>
      <c r="EY3" s="108"/>
      <c r="EZ3" s="108"/>
      <c r="FA3" s="108"/>
      <c r="FB3" s="108"/>
      <c r="FC3" s="108"/>
      <c r="FD3" s="108"/>
      <c r="FE3" s="108"/>
      <c r="FF3" s="108"/>
      <c r="FG3" s="108"/>
      <c r="FH3" s="108"/>
      <c r="FI3" s="108"/>
      <c r="FJ3" s="108"/>
      <c r="FK3" s="108"/>
      <c r="FL3" s="108"/>
      <c r="FM3" s="108"/>
      <c r="FN3" s="108"/>
      <c r="FO3" s="108"/>
      <c r="FP3" s="108"/>
      <c r="FQ3" s="108"/>
      <c r="FR3" s="108"/>
      <c r="FS3" s="108"/>
      <c r="FT3" s="108"/>
      <c r="FU3" s="108"/>
      <c r="FV3" s="108"/>
      <c r="FW3" s="108"/>
      <c r="FX3" s="108"/>
      <c r="FY3" s="108"/>
      <c r="FZ3" s="108"/>
      <c r="GA3" s="108"/>
      <c r="GB3" s="108"/>
      <c r="GC3" s="108"/>
      <c r="GD3" s="108"/>
      <c r="GE3" s="108"/>
      <c r="GF3" s="108"/>
      <c r="GG3" s="108"/>
      <c r="GH3" s="108"/>
      <c r="GI3" s="108"/>
      <c r="GJ3" s="108"/>
      <c r="GK3" s="108"/>
      <c r="GL3" s="108"/>
      <c r="GM3" s="108"/>
      <c r="GN3" s="108"/>
      <c r="GO3" s="108"/>
      <c r="GP3" s="108"/>
      <c r="GQ3" s="108"/>
      <c r="GR3" s="108"/>
      <c r="GS3" s="108"/>
      <c r="GT3" s="108"/>
      <c r="GU3" s="108"/>
      <c r="GV3" s="108"/>
      <c r="GW3" s="108"/>
      <c r="GX3" s="108"/>
      <c r="GY3" s="108"/>
      <c r="GZ3" s="108"/>
      <c r="HA3" s="108"/>
      <c r="HB3" s="108"/>
      <c r="HC3" s="108"/>
      <c r="HD3" s="108"/>
      <c r="HE3" s="108"/>
      <c r="HF3" s="108"/>
      <c r="HG3" s="108"/>
      <c r="HH3" s="108"/>
      <c r="HI3" s="108"/>
      <c r="HJ3" s="108"/>
      <c r="HK3" s="108"/>
      <c r="HL3" s="108"/>
      <c r="HM3" s="108"/>
      <c r="HN3" s="108"/>
      <c r="HO3" s="108"/>
      <c r="HP3" s="108"/>
      <c r="HQ3" s="108"/>
      <c r="HR3" s="108"/>
      <c r="HS3" s="108"/>
      <c r="HT3" s="108"/>
      <c r="HU3" s="108"/>
      <c r="HV3" s="108"/>
      <c r="HW3" s="108"/>
      <c r="HX3" s="108"/>
      <c r="HY3" s="108"/>
      <c r="HZ3" s="108"/>
      <c r="IA3" s="108"/>
      <c r="IB3" s="108"/>
      <c r="IC3" s="108"/>
      <c r="ID3" s="108"/>
      <c r="IE3" s="108"/>
      <c r="IF3" s="108"/>
      <c r="IG3" s="108"/>
      <c r="IH3" s="108"/>
      <c r="II3" s="108"/>
      <c r="IJ3" s="108"/>
      <c r="IK3" s="108"/>
      <c r="IL3" s="108"/>
      <c r="IM3" s="108"/>
    </row>
    <row r="4" spans="1:247" s="33" customFormat="1" ht="17" thickBot="1">
      <c r="A4" s="13"/>
      <c r="B4" s="109"/>
      <c r="C4" s="34"/>
      <c r="D4" s="35"/>
      <c r="E4" s="36"/>
      <c r="F4" s="36"/>
      <c r="G4" s="36"/>
      <c r="H4" s="36"/>
      <c r="I4" s="36"/>
      <c r="J4" s="36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8"/>
      <c r="AD4" s="108"/>
      <c r="AE4" s="108"/>
      <c r="AF4" s="108"/>
      <c r="AG4" s="108"/>
      <c r="AH4" s="108"/>
      <c r="AI4" s="108"/>
      <c r="AJ4" s="108"/>
      <c r="AK4" s="108"/>
      <c r="AL4" s="108"/>
      <c r="AM4" s="108"/>
      <c r="AN4" s="108"/>
      <c r="AO4" s="108"/>
      <c r="AP4" s="108"/>
      <c r="AQ4" s="108"/>
      <c r="AR4" s="108"/>
      <c r="AS4" s="108"/>
      <c r="AT4" s="108"/>
      <c r="AU4" s="108"/>
      <c r="AV4" s="108"/>
      <c r="AW4" s="108"/>
      <c r="AX4" s="108"/>
      <c r="AY4" s="108"/>
      <c r="AZ4" s="108"/>
      <c r="BA4" s="108"/>
      <c r="BB4" s="108"/>
      <c r="BC4" s="108"/>
      <c r="BD4" s="108"/>
      <c r="BE4" s="108"/>
      <c r="BF4" s="108"/>
      <c r="BG4" s="108"/>
      <c r="BH4" s="108"/>
      <c r="BI4" s="108"/>
      <c r="BJ4" s="108"/>
      <c r="BK4" s="108"/>
      <c r="BL4" s="108"/>
      <c r="BM4" s="108"/>
      <c r="BN4" s="108"/>
      <c r="BO4" s="108"/>
      <c r="BP4" s="108"/>
      <c r="BQ4" s="108"/>
      <c r="BR4" s="108"/>
      <c r="BS4" s="108"/>
      <c r="BT4" s="108"/>
      <c r="BU4" s="108"/>
      <c r="BV4" s="108"/>
      <c r="BW4" s="108"/>
      <c r="BX4" s="108"/>
      <c r="BY4" s="108"/>
      <c r="BZ4" s="108"/>
      <c r="CA4" s="108"/>
      <c r="CB4" s="108"/>
      <c r="CC4" s="108"/>
      <c r="CD4" s="108"/>
      <c r="CE4" s="108"/>
      <c r="CF4" s="108"/>
      <c r="CG4" s="108"/>
      <c r="CH4" s="108"/>
      <c r="CI4" s="108"/>
      <c r="CJ4" s="108"/>
      <c r="CK4" s="108"/>
      <c r="CL4" s="108"/>
      <c r="CM4" s="108"/>
      <c r="CN4" s="108"/>
      <c r="CO4" s="108"/>
      <c r="CP4" s="108"/>
      <c r="CQ4" s="108"/>
      <c r="CR4" s="108"/>
      <c r="CS4" s="108"/>
      <c r="CT4" s="108"/>
      <c r="CU4" s="108"/>
      <c r="CV4" s="108"/>
      <c r="CW4" s="108"/>
      <c r="CX4" s="108"/>
      <c r="CY4" s="108"/>
      <c r="CZ4" s="108"/>
      <c r="DA4" s="108"/>
      <c r="DB4" s="108"/>
      <c r="DC4" s="108"/>
      <c r="DD4" s="108"/>
      <c r="DE4" s="108"/>
      <c r="DF4" s="108"/>
      <c r="DG4" s="108"/>
      <c r="DH4" s="108"/>
      <c r="DI4" s="108"/>
      <c r="DJ4" s="108"/>
      <c r="DK4" s="108"/>
      <c r="DL4" s="108"/>
      <c r="DM4" s="108"/>
      <c r="DN4" s="108"/>
      <c r="DO4" s="108"/>
      <c r="DP4" s="108"/>
      <c r="DQ4" s="108"/>
      <c r="DR4" s="108"/>
      <c r="DS4" s="108"/>
      <c r="DT4" s="108"/>
      <c r="DU4" s="108"/>
      <c r="DV4" s="108"/>
      <c r="DW4" s="108"/>
      <c r="DX4" s="108"/>
      <c r="DY4" s="108"/>
      <c r="DZ4" s="108"/>
      <c r="EA4" s="108"/>
      <c r="EB4" s="108"/>
      <c r="EC4" s="108"/>
      <c r="ED4" s="108"/>
      <c r="EE4" s="108"/>
      <c r="EF4" s="108"/>
      <c r="EG4" s="108"/>
      <c r="EH4" s="108"/>
      <c r="EI4" s="108"/>
      <c r="EJ4" s="108"/>
      <c r="EK4" s="108"/>
      <c r="EL4" s="108"/>
      <c r="EM4" s="108"/>
      <c r="EN4" s="108"/>
      <c r="EO4" s="108"/>
      <c r="EP4" s="108"/>
      <c r="EQ4" s="108"/>
      <c r="ER4" s="108"/>
      <c r="ES4" s="108"/>
      <c r="ET4" s="108"/>
      <c r="EU4" s="108"/>
      <c r="EV4" s="108"/>
      <c r="EW4" s="108"/>
      <c r="EX4" s="108"/>
      <c r="EY4" s="108"/>
      <c r="EZ4" s="108"/>
      <c r="FA4" s="108"/>
      <c r="FB4" s="108"/>
      <c r="FC4" s="108"/>
      <c r="FD4" s="108"/>
      <c r="FE4" s="108"/>
      <c r="FF4" s="108"/>
      <c r="FG4" s="108"/>
      <c r="FH4" s="108"/>
      <c r="FI4" s="108"/>
      <c r="FJ4" s="108"/>
      <c r="FK4" s="108"/>
      <c r="FL4" s="108"/>
      <c r="FM4" s="108"/>
      <c r="FN4" s="108"/>
      <c r="FO4" s="108"/>
      <c r="FP4" s="108"/>
      <c r="FQ4" s="108"/>
      <c r="FR4" s="108"/>
      <c r="FS4" s="108"/>
      <c r="FT4" s="108"/>
      <c r="FU4" s="108"/>
      <c r="FV4" s="108"/>
      <c r="FW4" s="108"/>
      <c r="FX4" s="108"/>
      <c r="FY4" s="108"/>
      <c r="FZ4" s="108"/>
      <c r="GA4" s="108"/>
      <c r="GB4" s="108"/>
      <c r="GC4" s="108"/>
      <c r="GD4" s="108"/>
      <c r="GE4" s="108"/>
      <c r="GF4" s="108"/>
      <c r="GG4" s="108"/>
      <c r="GH4" s="108"/>
      <c r="GI4" s="108"/>
      <c r="GJ4" s="108"/>
      <c r="GK4" s="108"/>
      <c r="GL4" s="108"/>
      <c r="GM4" s="108"/>
      <c r="GN4" s="108"/>
      <c r="GO4" s="108"/>
      <c r="GP4" s="108"/>
      <c r="GQ4" s="108"/>
      <c r="GR4" s="108"/>
      <c r="GS4" s="108"/>
      <c r="GT4" s="108"/>
      <c r="GU4" s="108"/>
      <c r="GV4" s="108"/>
      <c r="GW4" s="108"/>
      <c r="GX4" s="108"/>
      <c r="GY4" s="108"/>
      <c r="GZ4" s="108"/>
      <c r="HA4" s="108"/>
      <c r="HB4" s="108"/>
      <c r="HC4" s="108"/>
      <c r="HD4" s="108"/>
      <c r="HE4" s="108"/>
      <c r="HF4" s="108"/>
      <c r="HG4" s="108"/>
      <c r="HH4" s="108"/>
      <c r="HI4" s="108"/>
      <c r="HJ4" s="108"/>
      <c r="HK4" s="108"/>
      <c r="HL4" s="108"/>
      <c r="HM4" s="108"/>
      <c r="HN4" s="108"/>
      <c r="HO4" s="108"/>
      <c r="HP4" s="108"/>
      <c r="HQ4" s="108"/>
      <c r="HR4" s="108"/>
      <c r="HS4" s="108"/>
      <c r="HT4" s="108"/>
      <c r="HU4" s="108"/>
      <c r="HV4" s="108"/>
      <c r="HW4" s="108"/>
      <c r="HX4" s="108"/>
      <c r="HY4" s="108"/>
      <c r="HZ4" s="108"/>
      <c r="IA4" s="108"/>
      <c r="IB4" s="108"/>
      <c r="IC4" s="108"/>
      <c r="ID4" s="108"/>
      <c r="IE4" s="108"/>
      <c r="IF4" s="108"/>
      <c r="IG4" s="108"/>
      <c r="IH4" s="108"/>
      <c r="II4" s="108"/>
      <c r="IJ4" s="108"/>
      <c r="IK4" s="108"/>
      <c r="IL4" s="108"/>
    </row>
    <row r="5" spans="1:247" ht="34">
      <c r="A5" s="18"/>
      <c r="B5" s="37" t="s">
        <v>3</v>
      </c>
      <c r="C5" s="38" t="s">
        <v>4</v>
      </c>
      <c r="D5" s="38" t="s">
        <v>5</v>
      </c>
      <c r="E5" s="38" t="s">
        <v>6</v>
      </c>
      <c r="F5" s="38" t="s">
        <v>7</v>
      </c>
      <c r="G5" s="38" t="s">
        <v>8</v>
      </c>
      <c r="H5" s="39" t="s">
        <v>9</v>
      </c>
      <c r="I5" s="39" t="s">
        <v>10</v>
      </c>
      <c r="J5" s="40" t="s">
        <v>37</v>
      </c>
      <c r="K5" s="20"/>
      <c r="IM5" s="41"/>
    </row>
    <row r="6" spans="1:247" ht="16">
      <c r="A6" s="18"/>
      <c r="B6" s="42"/>
      <c r="C6" s="43"/>
      <c r="D6" s="43"/>
      <c r="E6" s="44"/>
      <c r="F6" s="44"/>
      <c r="G6" s="44"/>
      <c r="H6" s="45"/>
      <c r="I6" s="45"/>
      <c r="J6" s="46"/>
      <c r="K6" s="20"/>
      <c r="IM6" s="41"/>
    </row>
    <row r="7" spans="1:247" s="54" customFormat="1" ht="16">
      <c r="A7" s="18"/>
      <c r="B7" s="47" t="s">
        <v>11</v>
      </c>
      <c r="C7" s="48" t="s">
        <v>12</v>
      </c>
      <c r="D7" s="49"/>
      <c r="E7" s="50"/>
      <c r="F7" s="50"/>
      <c r="G7" s="50"/>
      <c r="H7" s="51"/>
      <c r="I7" s="52">
        <f>SUM(I8,I14,I16,I20)</f>
        <v>732350</v>
      </c>
      <c r="J7" s="53"/>
      <c r="IM7" s="55"/>
    </row>
    <row r="8" spans="1:247" s="54" customFormat="1" ht="16">
      <c r="A8" s="18"/>
      <c r="B8" s="56" t="s">
        <v>13</v>
      </c>
      <c r="C8" s="57" t="s">
        <v>14</v>
      </c>
      <c r="D8" s="58"/>
      <c r="E8" s="59"/>
      <c r="F8" s="59"/>
      <c r="G8" s="59"/>
      <c r="H8" s="60"/>
      <c r="I8" s="61">
        <f>SUM(I9:I13)</f>
        <v>462800</v>
      </c>
      <c r="J8" s="62"/>
      <c r="IM8" s="55"/>
    </row>
    <row r="9" spans="1:247" s="41" customFormat="1" ht="17">
      <c r="A9" s="18"/>
      <c r="B9" s="3">
        <v>1</v>
      </c>
      <c r="C9" s="4" t="s">
        <v>15</v>
      </c>
      <c r="D9" s="4"/>
      <c r="E9" s="5">
        <v>50</v>
      </c>
      <c r="F9" s="5">
        <v>2</v>
      </c>
      <c r="G9" s="6" t="s">
        <v>16</v>
      </c>
      <c r="H9" s="375">
        <v>450</v>
      </c>
      <c r="I9" s="7">
        <f>H9*E9*F9</f>
        <v>45000</v>
      </c>
      <c r="J9" s="8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</row>
    <row r="10" spans="1:247" ht="17">
      <c r="A10" s="18"/>
      <c r="B10" s="63">
        <v>2</v>
      </c>
      <c r="C10" s="9" t="s">
        <v>38</v>
      </c>
      <c r="D10" s="9" t="s">
        <v>199</v>
      </c>
      <c r="E10" s="64">
        <v>50</v>
      </c>
      <c r="F10" s="64">
        <v>14</v>
      </c>
      <c r="G10" s="65" t="s">
        <v>16</v>
      </c>
      <c r="H10" s="377">
        <v>450</v>
      </c>
      <c r="I10" s="66">
        <f>H10*E10*F10</f>
        <v>315000</v>
      </c>
      <c r="J10" s="67"/>
      <c r="L10" s="108"/>
      <c r="M10" s="108"/>
      <c r="N10" s="108"/>
      <c r="O10" s="108"/>
    </row>
    <row r="11" spans="1:247" ht="17">
      <c r="A11" s="18"/>
      <c r="B11" s="3">
        <v>3</v>
      </c>
      <c r="C11" s="4" t="s">
        <v>18</v>
      </c>
      <c r="D11" s="4"/>
      <c r="E11" s="5">
        <v>50</v>
      </c>
      <c r="F11" s="5">
        <v>4</v>
      </c>
      <c r="G11" s="6" t="s">
        <v>16</v>
      </c>
      <c r="H11" s="377">
        <v>450</v>
      </c>
      <c r="I11" s="7">
        <f>H11*E11*F11</f>
        <v>90000</v>
      </c>
      <c r="J11" s="8"/>
      <c r="K11" s="20"/>
    </row>
    <row r="12" spans="1:247" ht="17">
      <c r="A12" s="18"/>
      <c r="B12" s="10">
        <v>4</v>
      </c>
      <c r="C12" s="11" t="s">
        <v>19</v>
      </c>
      <c r="D12" s="4"/>
      <c r="E12" s="5">
        <v>1</v>
      </c>
      <c r="F12" s="12">
        <v>2</v>
      </c>
      <c r="G12" s="6" t="s">
        <v>16</v>
      </c>
      <c r="H12" s="378">
        <v>800</v>
      </c>
      <c r="I12" s="7">
        <f>E12*F12*H12</f>
        <v>1600</v>
      </c>
      <c r="J12" s="8"/>
      <c r="K12" s="20"/>
    </row>
    <row r="13" spans="1:247" ht="17">
      <c r="A13" s="18"/>
      <c r="B13" s="3">
        <v>5</v>
      </c>
      <c r="C13" s="4" t="s">
        <v>20</v>
      </c>
      <c r="D13" s="4" t="s">
        <v>199</v>
      </c>
      <c r="E13" s="5">
        <v>1</v>
      </c>
      <c r="F13" s="5">
        <v>14</v>
      </c>
      <c r="G13" s="6" t="s">
        <v>16</v>
      </c>
      <c r="H13" s="378">
        <v>800</v>
      </c>
      <c r="I13" s="7">
        <f>H13*E13*F13</f>
        <v>11200</v>
      </c>
      <c r="J13" s="103"/>
      <c r="K13" s="20"/>
    </row>
    <row r="14" spans="1:247" s="54" customFormat="1" ht="16">
      <c r="A14" s="18"/>
      <c r="B14" s="56" t="s">
        <v>21</v>
      </c>
      <c r="C14" s="57" t="s">
        <v>22</v>
      </c>
      <c r="D14" s="246"/>
      <c r="E14" s="247"/>
      <c r="F14" s="247"/>
      <c r="G14" s="247"/>
      <c r="H14" s="379"/>
      <c r="I14" s="61">
        <f>SUM(I15:I15)</f>
        <v>20000</v>
      </c>
      <c r="J14" s="62"/>
      <c r="IM14" s="55"/>
    </row>
    <row r="15" spans="1:247" s="74" customFormat="1" ht="51">
      <c r="A15" s="18"/>
      <c r="B15" s="258">
        <v>1</v>
      </c>
      <c r="C15" s="239" t="s">
        <v>200</v>
      </c>
      <c r="D15" s="259"/>
      <c r="E15" s="70">
        <v>1</v>
      </c>
      <c r="F15" s="70">
        <v>1</v>
      </c>
      <c r="G15" s="81" t="s">
        <v>30</v>
      </c>
      <c r="H15" s="377">
        <v>20000</v>
      </c>
      <c r="I15" s="260">
        <f>H15*E15*F15</f>
        <v>20000</v>
      </c>
      <c r="J15" s="73"/>
    </row>
    <row r="16" spans="1:247" s="54" customFormat="1" ht="16">
      <c r="A16" s="18"/>
      <c r="B16" s="56" t="s">
        <v>23</v>
      </c>
      <c r="C16" s="57" t="s">
        <v>24</v>
      </c>
      <c r="D16" s="58"/>
      <c r="E16" s="59"/>
      <c r="F16" s="59"/>
      <c r="G16" s="59"/>
      <c r="H16" s="379"/>
      <c r="I16" s="61">
        <f>SUM(I17:I19)</f>
        <v>19550</v>
      </c>
      <c r="J16" s="62"/>
      <c r="IM16" s="55"/>
    </row>
    <row r="17" spans="1:247" s="54" customFormat="1" ht="17">
      <c r="A17" s="18"/>
      <c r="B17" s="75">
        <v>1</v>
      </c>
      <c r="C17" s="76" t="s">
        <v>25</v>
      </c>
      <c r="D17" s="76"/>
      <c r="E17" s="77">
        <v>17</v>
      </c>
      <c r="F17" s="77">
        <v>1</v>
      </c>
      <c r="G17" s="78" t="s">
        <v>26</v>
      </c>
      <c r="H17" s="380">
        <v>150</v>
      </c>
      <c r="I17" s="79">
        <f>E17*F17*H17</f>
        <v>2550</v>
      </c>
      <c r="J17" s="80"/>
      <c r="IM17" s="55"/>
    </row>
    <row r="18" spans="1:247" s="54" customFormat="1" ht="17">
      <c r="A18" s="18"/>
      <c r="B18" s="75">
        <v>2</v>
      </c>
      <c r="C18" s="76" t="s">
        <v>27</v>
      </c>
      <c r="D18" s="76"/>
      <c r="E18" s="77">
        <v>150</v>
      </c>
      <c r="F18" s="77">
        <v>1</v>
      </c>
      <c r="G18" s="78" t="s">
        <v>28</v>
      </c>
      <c r="H18" s="381">
        <v>100</v>
      </c>
      <c r="I18" s="79">
        <f>E18*F18*H18</f>
        <v>15000</v>
      </c>
      <c r="J18" s="80"/>
      <c r="IM18" s="55"/>
    </row>
    <row r="19" spans="1:247" s="54" customFormat="1" ht="17">
      <c r="A19" s="18"/>
      <c r="B19" s="75">
        <v>3</v>
      </c>
      <c r="C19" s="76" t="s">
        <v>202</v>
      </c>
      <c r="D19" s="76" t="s">
        <v>29</v>
      </c>
      <c r="E19" s="77">
        <v>1</v>
      </c>
      <c r="F19" s="77">
        <v>1</v>
      </c>
      <c r="G19" s="78" t="s">
        <v>30</v>
      </c>
      <c r="H19" s="381">
        <v>2000</v>
      </c>
      <c r="I19" s="79">
        <f>E19*F19*H19</f>
        <v>2000</v>
      </c>
      <c r="J19" s="80"/>
      <c r="IM19" s="55"/>
    </row>
    <row r="20" spans="1:247" s="54" customFormat="1" ht="16">
      <c r="A20" s="18"/>
      <c r="B20" s="56" t="s">
        <v>31</v>
      </c>
      <c r="C20" s="57" t="s">
        <v>32</v>
      </c>
      <c r="D20" s="58"/>
      <c r="E20" s="59"/>
      <c r="F20" s="59"/>
      <c r="G20" s="59"/>
      <c r="H20" s="382"/>
      <c r="I20" s="61">
        <f>SUM(I21:I22)</f>
        <v>230000</v>
      </c>
      <c r="J20" s="62"/>
      <c r="IM20" s="55"/>
    </row>
    <row r="21" spans="1:247" s="74" customFormat="1" ht="17">
      <c r="A21" s="18"/>
      <c r="B21" s="68">
        <v>1</v>
      </c>
      <c r="C21" s="69"/>
      <c r="D21" s="69" t="s">
        <v>39</v>
      </c>
      <c r="E21" s="70">
        <v>5</v>
      </c>
      <c r="F21" s="70">
        <v>1</v>
      </c>
      <c r="G21" s="81" t="s">
        <v>40</v>
      </c>
      <c r="H21" s="377">
        <v>23000</v>
      </c>
      <c r="I21" s="72">
        <f>H21*E21*F21</f>
        <v>115000</v>
      </c>
      <c r="J21" s="73"/>
    </row>
    <row r="22" spans="1:247" s="74" customFormat="1" ht="17">
      <c r="A22" s="18"/>
      <c r="B22" s="68">
        <v>2</v>
      </c>
      <c r="C22" s="69"/>
      <c r="D22" s="69" t="s">
        <v>39</v>
      </c>
      <c r="E22" s="70">
        <v>5</v>
      </c>
      <c r="F22" s="82">
        <v>1</v>
      </c>
      <c r="G22" s="82" t="s">
        <v>41</v>
      </c>
      <c r="H22" s="377">
        <v>23000</v>
      </c>
      <c r="I22" s="72">
        <f>H22*E22*F22</f>
        <v>115000</v>
      </c>
      <c r="J22" s="73"/>
    </row>
    <row r="23" spans="1:247" s="54" customFormat="1" ht="16">
      <c r="A23" s="18"/>
      <c r="B23" s="47" t="s">
        <v>33</v>
      </c>
      <c r="C23" s="48" t="s">
        <v>42</v>
      </c>
      <c r="D23" s="49"/>
      <c r="E23" s="50"/>
      <c r="F23" s="50"/>
      <c r="G23" s="50"/>
      <c r="H23" s="51"/>
      <c r="I23" s="52">
        <f>SUM(I7)</f>
        <v>732350</v>
      </c>
      <c r="J23" s="53"/>
      <c r="IM23" s="55"/>
    </row>
    <row r="24" spans="1:247" s="74" customFormat="1" ht="16">
      <c r="A24" s="18"/>
      <c r="B24" s="68"/>
      <c r="C24" s="69"/>
      <c r="D24" s="69"/>
      <c r="E24" s="70"/>
      <c r="F24" s="70"/>
      <c r="G24" s="81"/>
      <c r="H24" s="83"/>
      <c r="I24" s="84"/>
      <c r="J24" s="85"/>
    </row>
    <row r="25" spans="1:247" s="54" customFormat="1" ht="16">
      <c r="A25" s="18"/>
      <c r="B25" s="47" t="s">
        <v>34</v>
      </c>
      <c r="C25" s="48" t="s">
        <v>35</v>
      </c>
      <c r="D25" s="49"/>
      <c r="E25" s="50"/>
      <c r="F25" s="50"/>
      <c r="G25" s="50"/>
      <c r="H25" s="86">
        <v>0.06</v>
      </c>
      <c r="I25" s="52">
        <f>I23*H25</f>
        <v>43941</v>
      </c>
      <c r="J25" s="53"/>
      <c r="IM25" s="55"/>
    </row>
    <row r="26" spans="1:247" s="74" customFormat="1" ht="16">
      <c r="A26" s="18"/>
      <c r="B26" s="68"/>
      <c r="C26" s="69"/>
      <c r="D26" s="69"/>
      <c r="E26" s="70"/>
      <c r="F26" s="70"/>
      <c r="G26" s="81"/>
      <c r="H26" s="83"/>
      <c r="I26" s="72"/>
      <c r="J26" s="85"/>
    </row>
    <row r="27" spans="1:247" s="54" customFormat="1" ht="16">
      <c r="A27" s="18"/>
      <c r="B27" s="47" t="s">
        <v>36</v>
      </c>
      <c r="C27" s="48" t="s">
        <v>43</v>
      </c>
      <c r="D27" s="49"/>
      <c r="E27" s="50"/>
      <c r="F27" s="50"/>
      <c r="G27" s="50"/>
      <c r="H27" s="87" t="s">
        <v>44</v>
      </c>
      <c r="I27" s="88">
        <f>I25+I23</f>
        <v>776291</v>
      </c>
      <c r="J27" s="53"/>
      <c r="IM27" s="55"/>
    </row>
    <row r="28" spans="1:247" s="74" customFormat="1" ht="17" thickBot="1">
      <c r="A28" s="18"/>
      <c r="B28" s="89"/>
      <c r="C28" s="90"/>
      <c r="D28" s="90"/>
      <c r="E28" s="91"/>
      <c r="F28" s="91"/>
      <c r="G28" s="92"/>
      <c r="H28" s="93"/>
      <c r="I28" s="94"/>
      <c r="J28" s="95"/>
    </row>
    <row r="29" spans="1:247" s="13" customFormat="1" ht="16">
      <c r="B29" s="96"/>
      <c r="C29" s="96"/>
      <c r="D29" s="97"/>
      <c r="J29" s="98"/>
    </row>
    <row r="30" spans="1:247" ht="16">
      <c r="A30" s="18"/>
      <c r="B30" s="19"/>
      <c r="C30" s="99"/>
      <c r="D30" s="99"/>
      <c r="E30" s="108"/>
      <c r="F30" s="108"/>
      <c r="G30" s="108"/>
      <c r="H30" s="17"/>
      <c r="I30" s="17"/>
      <c r="J30" s="109"/>
    </row>
    <row r="31" spans="1:247" ht="16">
      <c r="A31" s="18"/>
      <c r="B31" s="19"/>
      <c r="C31" s="99"/>
      <c r="D31" s="99"/>
      <c r="E31" s="108"/>
      <c r="F31" s="108"/>
      <c r="G31" s="108"/>
      <c r="H31" s="17"/>
      <c r="I31" s="17"/>
      <c r="J31" s="109"/>
    </row>
    <row r="32" spans="1:247" ht="16">
      <c r="A32" s="18"/>
      <c r="B32" s="19"/>
      <c r="C32" s="99"/>
      <c r="D32" s="99"/>
      <c r="E32" s="108"/>
      <c r="F32" s="108"/>
      <c r="G32" s="108"/>
      <c r="H32" s="17"/>
      <c r="I32" s="17"/>
      <c r="J32" s="109"/>
    </row>
    <row r="33" spans="1:11" ht="16">
      <c r="A33" s="18"/>
      <c r="B33" s="19"/>
      <c r="C33" s="99"/>
      <c r="D33" s="99"/>
      <c r="E33" s="108"/>
      <c r="F33" s="108"/>
      <c r="G33" s="108"/>
      <c r="H33" s="17"/>
      <c r="I33" s="17"/>
      <c r="J33" s="109"/>
    </row>
    <row r="34" spans="1:11" ht="16">
      <c r="A34" s="18"/>
      <c r="B34" s="19"/>
      <c r="C34" s="99"/>
      <c r="D34" s="99"/>
      <c r="E34" s="108"/>
      <c r="F34" s="108"/>
      <c r="G34" s="108"/>
      <c r="H34" s="17"/>
      <c r="I34" s="17"/>
      <c r="J34" s="109"/>
    </row>
    <row r="35" spans="1:11" ht="16">
      <c r="A35" s="18"/>
      <c r="B35" s="19"/>
      <c r="C35" s="99"/>
      <c r="D35" s="99"/>
      <c r="E35" s="108"/>
      <c r="F35" s="108"/>
      <c r="G35" s="108"/>
      <c r="H35" s="17"/>
      <c r="I35" s="17"/>
      <c r="J35" s="109"/>
    </row>
    <row r="36" spans="1:11" ht="16">
      <c r="A36" s="18"/>
      <c r="B36" s="19"/>
      <c r="C36" s="99"/>
      <c r="D36" s="99"/>
      <c r="E36" s="108"/>
      <c r="F36" s="108"/>
      <c r="G36" s="108"/>
      <c r="H36" s="17"/>
      <c r="I36" s="17"/>
      <c r="J36" s="109"/>
    </row>
    <row r="37" spans="1:11" ht="16">
      <c r="A37" s="18"/>
      <c r="B37" s="19"/>
      <c r="C37" s="99"/>
      <c r="D37" s="99"/>
      <c r="E37" s="108"/>
      <c r="F37" s="108"/>
      <c r="G37" s="108"/>
      <c r="H37" s="17"/>
      <c r="I37" s="17"/>
      <c r="J37" s="109"/>
    </row>
    <row r="38" spans="1:11" ht="16">
      <c r="A38" s="18"/>
      <c r="B38" s="19"/>
      <c r="C38" s="99"/>
      <c r="D38" s="99"/>
      <c r="E38" s="108"/>
      <c r="F38" s="108"/>
      <c r="G38" s="108"/>
      <c r="H38" s="17"/>
      <c r="I38" s="17"/>
      <c r="J38" s="109"/>
    </row>
    <row r="39" spans="1:11" ht="16">
      <c r="A39" s="18"/>
      <c r="B39" s="19"/>
      <c r="C39" s="99"/>
      <c r="D39" s="99"/>
      <c r="E39" s="108"/>
      <c r="F39" s="108"/>
      <c r="G39" s="108"/>
      <c r="H39" s="17"/>
      <c r="I39" s="17"/>
      <c r="J39" s="109"/>
    </row>
    <row r="40" spans="1:11" ht="16">
      <c r="A40" s="18"/>
      <c r="B40" s="19"/>
      <c r="C40" s="99"/>
      <c r="D40" s="99"/>
      <c r="E40" s="498"/>
      <c r="F40" s="498"/>
      <c r="G40" s="498"/>
      <c r="H40" s="498"/>
      <c r="I40" s="498"/>
      <c r="J40" s="108"/>
    </row>
    <row r="41" spans="1:11" ht="16">
      <c r="A41" s="18"/>
      <c r="B41" s="19"/>
      <c r="C41" s="99"/>
      <c r="D41" s="99"/>
      <c r="E41" s="498"/>
      <c r="F41" s="498"/>
      <c r="G41" s="498"/>
      <c r="H41" s="498"/>
      <c r="I41" s="498"/>
      <c r="J41" s="108"/>
      <c r="K41" s="20"/>
    </row>
    <row r="42" spans="1:11" ht="16">
      <c r="A42" s="18"/>
      <c r="B42" s="19"/>
      <c r="C42" s="99"/>
      <c r="D42" s="99"/>
      <c r="E42" s="498"/>
      <c r="F42" s="498"/>
      <c r="G42" s="498"/>
      <c r="H42" s="498"/>
      <c r="I42" s="498"/>
      <c r="J42" s="108"/>
      <c r="K42" s="20"/>
    </row>
    <row r="43" spans="1:11" ht="16">
      <c r="A43" s="18"/>
      <c r="B43" s="19"/>
      <c r="C43" s="99"/>
      <c r="D43" s="99"/>
      <c r="E43" s="498"/>
      <c r="F43" s="498"/>
      <c r="G43" s="498"/>
      <c r="H43" s="498"/>
      <c r="I43" s="498"/>
      <c r="J43" s="108"/>
      <c r="K43" s="20"/>
    </row>
    <row r="44" spans="1:11" ht="16">
      <c r="A44" s="18"/>
      <c r="B44" s="19"/>
      <c r="C44" s="99"/>
      <c r="D44" s="99"/>
      <c r="E44" s="498"/>
      <c r="F44" s="498"/>
      <c r="G44" s="498"/>
      <c r="H44" s="498"/>
      <c r="I44" s="498"/>
      <c r="J44" s="108"/>
      <c r="K44" s="20"/>
    </row>
    <row r="45" spans="1:11" ht="16">
      <c r="A45" s="18"/>
      <c r="B45" s="19"/>
      <c r="C45" s="99"/>
      <c r="D45" s="99"/>
      <c r="E45" s="498"/>
      <c r="F45" s="498"/>
      <c r="G45" s="498"/>
      <c r="H45" s="498"/>
      <c r="I45" s="498"/>
      <c r="J45" s="108"/>
      <c r="K45" s="20"/>
    </row>
    <row r="46" spans="1:11" ht="16">
      <c r="A46" s="18"/>
      <c r="B46" s="19"/>
      <c r="C46" s="99"/>
      <c r="D46" s="99"/>
      <c r="E46" s="498"/>
      <c r="F46" s="498"/>
      <c r="G46" s="498"/>
      <c r="H46" s="498"/>
      <c r="I46" s="498"/>
      <c r="J46" s="108"/>
      <c r="K46" s="20"/>
    </row>
    <row r="47" spans="1:11" ht="16">
      <c r="A47" s="18"/>
      <c r="B47" s="19"/>
      <c r="C47" s="99"/>
      <c r="D47" s="99"/>
      <c r="E47" s="498"/>
      <c r="F47" s="498"/>
      <c r="G47" s="498"/>
      <c r="H47" s="498"/>
      <c r="I47" s="498"/>
      <c r="J47" s="108"/>
      <c r="K47" s="20"/>
    </row>
    <row r="48" spans="1:11" ht="16">
      <c r="A48" s="18"/>
      <c r="B48" s="19"/>
      <c r="C48" s="99"/>
      <c r="D48" s="99"/>
      <c r="E48" s="498"/>
      <c r="F48" s="498"/>
      <c r="G48" s="498"/>
      <c r="H48" s="498"/>
      <c r="I48" s="498"/>
      <c r="J48" s="108"/>
      <c r="K48" s="20"/>
    </row>
    <row r="49" spans="1:11" ht="16">
      <c r="A49" s="18"/>
      <c r="B49" s="19"/>
      <c r="C49" s="108"/>
      <c r="D49" s="108"/>
      <c r="E49" s="498"/>
      <c r="F49" s="498"/>
      <c r="G49" s="498"/>
      <c r="H49" s="498"/>
      <c r="I49" s="498"/>
      <c r="J49" s="108"/>
      <c r="K49" s="20"/>
    </row>
    <row r="50" spans="1:11" ht="16">
      <c r="A50" s="18"/>
      <c r="B50" s="19"/>
      <c r="C50" s="99"/>
      <c r="D50" s="99"/>
      <c r="E50" s="499"/>
      <c r="F50" s="499"/>
      <c r="G50" s="499"/>
      <c r="H50" s="499"/>
      <c r="I50" s="499"/>
      <c r="J50" s="107"/>
      <c r="K50" s="20"/>
    </row>
    <row r="51" spans="1:11" ht="16">
      <c r="A51" s="18"/>
      <c r="B51" s="19"/>
      <c r="C51" s="101"/>
      <c r="D51" s="101"/>
      <c r="E51" s="499"/>
      <c r="F51" s="499"/>
      <c r="G51" s="499"/>
      <c r="H51" s="499"/>
      <c r="I51" s="499"/>
      <c r="J51" s="107"/>
      <c r="K51" s="20"/>
    </row>
    <row r="52" spans="1:11" ht="16">
      <c r="A52" s="18"/>
      <c r="B52" s="19"/>
      <c r="C52" s="99"/>
      <c r="D52" s="99"/>
      <c r="E52" s="499"/>
      <c r="F52" s="499"/>
      <c r="G52" s="499"/>
      <c r="H52" s="499"/>
      <c r="I52" s="499"/>
      <c r="J52" s="107"/>
      <c r="K52" s="20"/>
    </row>
  </sheetData>
  <mergeCells count="14">
    <mergeCell ref="E50:I50"/>
    <mergeCell ref="E51:I51"/>
    <mergeCell ref="E52:I52"/>
    <mergeCell ref="E43:I43"/>
    <mergeCell ref="E44:I44"/>
    <mergeCell ref="E45:I45"/>
    <mergeCell ref="E46:I46"/>
    <mergeCell ref="E47:I47"/>
    <mergeCell ref="E48:I48"/>
    <mergeCell ref="F2:G2"/>
    <mergeCell ref="E42:I42"/>
    <mergeCell ref="E40:I40"/>
    <mergeCell ref="E41:I41"/>
    <mergeCell ref="E49:I49"/>
  </mergeCells>
  <phoneticPr fontId="3" type="noConversion"/>
  <conditionalFormatting sqref="I5:J6 I11:J11 F11:G11 E13:G13 I13:J13 J12">
    <cfRule type="cellIs" dxfId="147" priority="37" stopIfTrue="1" operator="lessThan">
      <formula>0</formula>
    </cfRule>
  </conditionalFormatting>
  <conditionalFormatting sqref="E22 I21:I22">
    <cfRule type="cellIs" dxfId="146" priority="30" stopIfTrue="1" operator="lessThan">
      <formula>0</formula>
    </cfRule>
  </conditionalFormatting>
  <conditionalFormatting sqref="E21:G21">
    <cfRule type="cellIs" dxfId="145" priority="31" stopIfTrue="1" operator="lessThan">
      <formula>0</formula>
    </cfRule>
  </conditionalFormatting>
  <conditionalFormatting sqref="I24">
    <cfRule type="cellIs" dxfId="144" priority="27" stopIfTrue="1" operator="lessThan">
      <formula>0</formula>
    </cfRule>
  </conditionalFormatting>
  <conditionalFormatting sqref="I8:J8">
    <cfRule type="cellIs" dxfId="143" priority="26" stopIfTrue="1" operator="lessThan">
      <formula>0</formula>
    </cfRule>
  </conditionalFormatting>
  <conditionalFormatting sqref="J7">
    <cfRule type="cellIs" dxfId="142" priority="25" stopIfTrue="1" operator="lessThan">
      <formula>0</formula>
    </cfRule>
  </conditionalFormatting>
  <conditionalFormatting sqref="I7">
    <cfRule type="cellIs" dxfId="141" priority="24" stopIfTrue="1" operator="lessThan">
      <formula>0</formula>
    </cfRule>
  </conditionalFormatting>
  <conditionalFormatting sqref="E26:G26 E24:G24 E28:G28 J27 J25 J21:J22 J14:J15 I16:J16 I20:J20 J17:J19">
    <cfRule type="cellIs" dxfId="140" priority="35" stopIfTrue="1" operator="lessThan">
      <formula>0</formula>
    </cfRule>
  </conditionalFormatting>
  <conditionalFormatting sqref="J23">
    <cfRule type="cellIs" dxfId="139" priority="33" stopIfTrue="1" operator="lessThan">
      <formula>0</formula>
    </cfRule>
  </conditionalFormatting>
  <conditionalFormatting sqref="I28">
    <cfRule type="cellIs" dxfId="138" priority="34" stopIfTrue="1" operator="lessThan">
      <formula>0</formula>
    </cfRule>
  </conditionalFormatting>
  <conditionalFormatting sqref="I23">
    <cfRule type="cellIs" dxfId="137" priority="28" stopIfTrue="1" operator="lessThan">
      <formula>0</formula>
    </cfRule>
  </conditionalFormatting>
  <conditionalFormatting sqref="I25:I27">
    <cfRule type="cellIs" dxfId="136" priority="29" stopIfTrue="1" operator="lessThan">
      <formula>0</formula>
    </cfRule>
  </conditionalFormatting>
  <conditionalFormatting sqref="F9:G9 I9:J9">
    <cfRule type="cellIs" dxfId="135" priority="23" stopIfTrue="1" operator="lessThan">
      <formula>0</formula>
    </cfRule>
  </conditionalFormatting>
  <conditionalFormatting sqref="J10">
    <cfRule type="cellIs" dxfId="134" priority="21" stopIfTrue="1" operator="lessThan">
      <formula>0</formula>
    </cfRule>
  </conditionalFormatting>
  <conditionalFormatting sqref="F10:G10 I10">
    <cfRule type="cellIs" dxfId="133" priority="20" stopIfTrue="1" operator="lessThan">
      <formula>0</formula>
    </cfRule>
  </conditionalFormatting>
  <conditionalFormatting sqref="E12:F12 I12">
    <cfRule type="cellIs" dxfId="132" priority="19" stopIfTrue="1" operator="lessThan">
      <formula>0</formula>
    </cfRule>
  </conditionalFormatting>
  <conditionalFormatting sqref="G12">
    <cfRule type="cellIs" dxfId="131" priority="18" stopIfTrue="1" operator="lessThan">
      <formula>0</formula>
    </cfRule>
  </conditionalFormatting>
  <conditionalFormatting sqref="E17:G19">
    <cfRule type="cellIs" dxfId="130" priority="17" stopIfTrue="1" operator="lessThan">
      <formula>0</formula>
    </cfRule>
  </conditionalFormatting>
  <conditionalFormatting sqref="I17:I19">
    <cfRule type="cellIs" dxfId="129" priority="16" stopIfTrue="1" operator="lessThan">
      <formula>0</formula>
    </cfRule>
  </conditionalFormatting>
  <conditionalFormatting sqref="I14">
    <cfRule type="cellIs" dxfId="128" priority="6" stopIfTrue="1" operator="lessThan">
      <formula>0</formula>
    </cfRule>
  </conditionalFormatting>
  <conditionalFormatting sqref="E15:G15">
    <cfRule type="cellIs" dxfId="127" priority="5" stopIfTrue="1" operator="lessThan">
      <formula>0</formula>
    </cfRule>
  </conditionalFormatting>
  <conditionalFormatting sqref="I15">
    <cfRule type="cellIs" dxfId="126" priority="4" stopIfTrue="1" operator="lessThan">
      <formula>0</formula>
    </cfRule>
  </conditionalFormatting>
  <conditionalFormatting sqref="E11">
    <cfRule type="cellIs" dxfId="125" priority="3" stopIfTrue="1" operator="lessThan">
      <formula>0</formula>
    </cfRule>
  </conditionalFormatting>
  <conditionalFormatting sqref="E9">
    <cfRule type="cellIs" dxfId="124" priority="2" stopIfTrue="1" operator="lessThan">
      <formula>0</formula>
    </cfRule>
  </conditionalFormatting>
  <conditionalFormatting sqref="E10">
    <cfRule type="cellIs" dxfId="123" priority="1" stopIfTrue="1" operator="lessThan">
      <formula>0</formula>
    </cfRule>
  </conditionalFormatting>
  <pageMargins left="0.7" right="0.7" top="0.75" bottom="0.75" header="0.3" footer="0.3"/>
  <pageSetup paperSize="9" scale="63" orientation="portrait" r:id="rId1"/>
  <ignoredErrors>
    <ignoredError sqref="I12 I14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AD3AD-C0C4-4364-8A38-A68C59BD00B5}">
  <sheetPr>
    <pageSetUpPr fitToPage="1"/>
  </sheetPr>
  <dimension ref="A1:IM51"/>
  <sheetViews>
    <sheetView zoomScale="85" zoomScaleNormal="85" workbookViewId="0">
      <selection activeCell="B1" sqref="B1:J28"/>
    </sheetView>
  </sheetViews>
  <sheetFormatPr baseColWidth="10" defaultColWidth="11" defaultRowHeight="14" customHeight="1"/>
  <cols>
    <col min="1" max="1" width="3.6640625" style="74" customWidth="1"/>
    <col min="2" max="2" width="7" style="20" customWidth="1"/>
    <col min="3" max="3" width="36.33203125" style="20" customWidth="1"/>
    <col min="4" max="4" width="27.6640625" style="20" customWidth="1"/>
    <col min="5" max="6" width="6.6640625" style="20" customWidth="1"/>
    <col min="7" max="7" width="12" style="20" customWidth="1"/>
    <col min="8" max="8" width="11.1640625" style="20" customWidth="1"/>
    <col min="9" max="9" width="14.6640625" style="20" customWidth="1"/>
    <col min="10" max="10" width="7.83203125" style="102" customWidth="1"/>
    <col min="11" max="11" width="15" style="229" customWidth="1"/>
    <col min="12" max="256" width="11" style="20"/>
    <col min="257" max="257" width="3.6640625" style="20" customWidth="1"/>
    <col min="258" max="258" width="7" style="20" customWidth="1"/>
    <col min="259" max="259" width="36.33203125" style="20" customWidth="1"/>
    <col min="260" max="260" width="27.6640625" style="20" customWidth="1"/>
    <col min="261" max="262" width="10.33203125" style="20" customWidth="1"/>
    <col min="263" max="263" width="14.6640625" style="20" customWidth="1"/>
    <col min="264" max="264" width="16.83203125" style="20" customWidth="1"/>
    <col min="265" max="265" width="18.83203125" style="20" customWidth="1"/>
    <col min="266" max="266" width="11.1640625" style="20" customWidth="1"/>
    <col min="267" max="267" width="15" style="20" customWidth="1"/>
    <col min="268" max="512" width="11" style="20"/>
    <col min="513" max="513" width="3.6640625" style="20" customWidth="1"/>
    <col min="514" max="514" width="7" style="20" customWidth="1"/>
    <col min="515" max="515" width="36.33203125" style="20" customWidth="1"/>
    <col min="516" max="516" width="27.6640625" style="20" customWidth="1"/>
    <col min="517" max="518" width="10.33203125" style="20" customWidth="1"/>
    <col min="519" max="519" width="14.6640625" style="20" customWidth="1"/>
    <col min="520" max="520" width="16.83203125" style="20" customWidth="1"/>
    <col min="521" max="521" width="18.83203125" style="20" customWidth="1"/>
    <col min="522" max="522" width="11.1640625" style="20" customWidth="1"/>
    <col min="523" max="523" width="15" style="20" customWidth="1"/>
    <col min="524" max="768" width="11" style="20"/>
    <col min="769" max="769" width="3.6640625" style="20" customWidth="1"/>
    <col min="770" max="770" width="7" style="20" customWidth="1"/>
    <col min="771" max="771" width="36.33203125" style="20" customWidth="1"/>
    <col min="772" max="772" width="27.6640625" style="20" customWidth="1"/>
    <col min="773" max="774" width="10.33203125" style="20" customWidth="1"/>
    <col min="775" max="775" width="14.6640625" style="20" customWidth="1"/>
    <col min="776" max="776" width="16.83203125" style="20" customWidth="1"/>
    <col min="777" max="777" width="18.83203125" style="20" customWidth="1"/>
    <col min="778" max="778" width="11.1640625" style="20" customWidth="1"/>
    <col min="779" max="779" width="15" style="20" customWidth="1"/>
    <col min="780" max="1024" width="11" style="20"/>
    <col min="1025" max="1025" width="3.6640625" style="20" customWidth="1"/>
    <col min="1026" max="1026" width="7" style="20" customWidth="1"/>
    <col min="1027" max="1027" width="36.33203125" style="20" customWidth="1"/>
    <col min="1028" max="1028" width="27.6640625" style="20" customWidth="1"/>
    <col min="1029" max="1030" width="10.33203125" style="20" customWidth="1"/>
    <col min="1031" max="1031" width="14.6640625" style="20" customWidth="1"/>
    <col min="1032" max="1032" width="16.83203125" style="20" customWidth="1"/>
    <col min="1033" max="1033" width="18.83203125" style="20" customWidth="1"/>
    <col min="1034" max="1034" width="11.1640625" style="20" customWidth="1"/>
    <col min="1035" max="1035" width="15" style="20" customWidth="1"/>
    <col min="1036" max="1280" width="11" style="20"/>
    <col min="1281" max="1281" width="3.6640625" style="20" customWidth="1"/>
    <col min="1282" max="1282" width="7" style="20" customWidth="1"/>
    <col min="1283" max="1283" width="36.33203125" style="20" customWidth="1"/>
    <col min="1284" max="1284" width="27.6640625" style="20" customWidth="1"/>
    <col min="1285" max="1286" width="10.33203125" style="20" customWidth="1"/>
    <col min="1287" max="1287" width="14.6640625" style="20" customWidth="1"/>
    <col min="1288" max="1288" width="16.83203125" style="20" customWidth="1"/>
    <col min="1289" max="1289" width="18.83203125" style="20" customWidth="1"/>
    <col min="1290" max="1290" width="11.1640625" style="20" customWidth="1"/>
    <col min="1291" max="1291" width="15" style="20" customWidth="1"/>
    <col min="1292" max="1536" width="11" style="20"/>
    <col min="1537" max="1537" width="3.6640625" style="20" customWidth="1"/>
    <col min="1538" max="1538" width="7" style="20" customWidth="1"/>
    <col min="1539" max="1539" width="36.33203125" style="20" customWidth="1"/>
    <col min="1540" max="1540" width="27.6640625" style="20" customWidth="1"/>
    <col min="1541" max="1542" width="10.33203125" style="20" customWidth="1"/>
    <col min="1543" max="1543" width="14.6640625" style="20" customWidth="1"/>
    <col min="1544" max="1544" width="16.83203125" style="20" customWidth="1"/>
    <col min="1545" max="1545" width="18.83203125" style="20" customWidth="1"/>
    <col min="1546" max="1546" width="11.1640625" style="20" customWidth="1"/>
    <col min="1547" max="1547" width="15" style="20" customWidth="1"/>
    <col min="1548" max="1792" width="11" style="20"/>
    <col min="1793" max="1793" width="3.6640625" style="20" customWidth="1"/>
    <col min="1794" max="1794" width="7" style="20" customWidth="1"/>
    <col min="1795" max="1795" width="36.33203125" style="20" customWidth="1"/>
    <col min="1796" max="1796" width="27.6640625" style="20" customWidth="1"/>
    <col min="1797" max="1798" width="10.33203125" style="20" customWidth="1"/>
    <col min="1799" max="1799" width="14.6640625" style="20" customWidth="1"/>
    <col min="1800" max="1800" width="16.83203125" style="20" customWidth="1"/>
    <col min="1801" max="1801" width="18.83203125" style="20" customWidth="1"/>
    <col min="1802" max="1802" width="11.1640625" style="20" customWidth="1"/>
    <col min="1803" max="1803" width="15" style="20" customWidth="1"/>
    <col min="1804" max="2048" width="11" style="20"/>
    <col min="2049" max="2049" width="3.6640625" style="20" customWidth="1"/>
    <col min="2050" max="2050" width="7" style="20" customWidth="1"/>
    <col min="2051" max="2051" width="36.33203125" style="20" customWidth="1"/>
    <col min="2052" max="2052" width="27.6640625" style="20" customWidth="1"/>
    <col min="2053" max="2054" width="10.33203125" style="20" customWidth="1"/>
    <col min="2055" max="2055" width="14.6640625" style="20" customWidth="1"/>
    <col min="2056" max="2056" width="16.83203125" style="20" customWidth="1"/>
    <col min="2057" max="2057" width="18.83203125" style="20" customWidth="1"/>
    <col min="2058" max="2058" width="11.1640625" style="20" customWidth="1"/>
    <col min="2059" max="2059" width="15" style="20" customWidth="1"/>
    <col min="2060" max="2304" width="11" style="20"/>
    <col min="2305" max="2305" width="3.6640625" style="20" customWidth="1"/>
    <col min="2306" max="2306" width="7" style="20" customWidth="1"/>
    <col min="2307" max="2307" width="36.33203125" style="20" customWidth="1"/>
    <col min="2308" max="2308" width="27.6640625" style="20" customWidth="1"/>
    <col min="2309" max="2310" width="10.33203125" style="20" customWidth="1"/>
    <col min="2311" max="2311" width="14.6640625" style="20" customWidth="1"/>
    <col min="2312" max="2312" width="16.83203125" style="20" customWidth="1"/>
    <col min="2313" max="2313" width="18.83203125" style="20" customWidth="1"/>
    <col min="2314" max="2314" width="11.1640625" style="20" customWidth="1"/>
    <col min="2315" max="2315" width="15" style="20" customWidth="1"/>
    <col min="2316" max="2560" width="11" style="20"/>
    <col min="2561" max="2561" width="3.6640625" style="20" customWidth="1"/>
    <col min="2562" max="2562" width="7" style="20" customWidth="1"/>
    <col min="2563" max="2563" width="36.33203125" style="20" customWidth="1"/>
    <col min="2564" max="2564" width="27.6640625" style="20" customWidth="1"/>
    <col min="2565" max="2566" width="10.33203125" style="20" customWidth="1"/>
    <col min="2567" max="2567" width="14.6640625" style="20" customWidth="1"/>
    <col min="2568" max="2568" width="16.83203125" style="20" customWidth="1"/>
    <col min="2569" max="2569" width="18.83203125" style="20" customWidth="1"/>
    <col min="2570" max="2570" width="11.1640625" style="20" customWidth="1"/>
    <col min="2571" max="2571" width="15" style="20" customWidth="1"/>
    <col min="2572" max="2816" width="11" style="20"/>
    <col min="2817" max="2817" width="3.6640625" style="20" customWidth="1"/>
    <col min="2818" max="2818" width="7" style="20" customWidth="1"/>
    <col min="2819" max="2819" width="36.33203125" style="20" customWidth="1"/>
    <col min="2820" max="2820" width="27.6640625" style="20" customWidth="1"/>
    <col min="2821" max="2822" width="10.33203125" style="20" customWidth="1"/>
    <col min="2823" max="2823" width="14.6640625" style="20" customWidth="1"/>
    <col min="2824" max="2824" width="16.83203125" style="20" customWidth="1"/>
    <col min="2825" max="2825" width="18.83203125" style="20" customWidth="1"/>
    <col min="2826" max="2826" width="11.1640625" style="20" customWidth="1"/>
    <col min="2827" max="2827" width="15" style="20" customWidth="1"/>
    <col min="2828" max="3072" width="11" style="20"/>
    <col min="3073" max="3073" width="3.6640625" style="20" customWidth="1"/>
    <col min="3074" max="3074" width="7" style="20" customWidth="1"/>
    <col min="3075" max="3075" width="36.33203125" style="20" customWidth="1"/>
    <col min="3076" max="3076" width="27.6640625" style="20" customWidth="1"/>
    <col min="3077" max="3078" width="10.33203125" style="20" customWidth="1"/>
    <col min="3079" max="3079" width="14.6640625" style="20" customWidth="1"/>
    <col min="3080" max="3080" width="16.83203125" style="20" customWidth="1"/>
    <col min="3081" max="3081" width="18.83203125" style="20" customWidth="1"/>
    <col min="3082" max="3082" width="11.1640625" style="20" customWidth="1"/>
    <col min="3083" max="3083" width="15" style="20" customWidth="1"/>
    <col min="3084" max="3328" width="11" style="20"/>
    <col min="3329" max="3329" width="3.6640625" style="20" customWidth="1"/>
    <col min="3330" max="3330" width="7" style="20" customWidth="1"/>
    <col min="3331" max="3331" width="36.33203125" style="20" customWidth="1"/>
    <col min="3332" max="3332" width="27.6640625" style="20" customWidth="1"/>
    <col min="3333" max="3334" width="10.33203125" style="20" customWidth="1"/>
    <col min="3335" max="3335" width="14.6640625" style="20" customWidth="1"/>
    <col min="3336" max="3336" width="16.83203125" style="20" customWidth="1"/>
    <col min="3337" max="3337" width="18.83203125" style="20" customWidth="1"/>
    <col min="3338" max="3338" width="11.1640625" style="20" customWidth="1"/>
    <col min="3339" max="3339" width="15" style="20" customWidth="1"/>
    <col min="3340" max="3584" width="11" style="20"/>
    <col min="3585" max="3585" width="3.6640625" style="20" customWidth="1"/>
    <col min="3586" max="3586" width="7" style="20" customWidth="1"/>
    <col min="3587" max="3587" width="36.33203125" style="20" customWidth="1"/>
    <col min="3588" max="3588" width="27.6640625" style="20" customWidth="1"/>
    <col min="3589" max="3590" width="10.33203125" style="20" customWidth="1"/>
    <col min="3591" max="3591" width="14.6640625" style="20" customWidth="1"/>
    <col min="3592" max="3592" width="16.83203125" style="20" customWidth="1"/>
    <col min="3593" max="3593" width="18.83203125" style="20" customWidth="1"/>
    <col min="3594" max="3594" width="11.1640625" style="20" customWidth="1"/>
    <col min="3595" max="3595" width="15" style="20" customWidth="1"/>
    <col min="3596" max="3840" width="11" style="20"/>
    <col min="3841" max="3841" width="3.6640625" style="20" customWidth="1"/>
    <col min="3842" max="3842" width="7" style="20" customWidth="1"/>
    <col min="3843" max="3843" width="36.33203125" style="20" customWidth="1"/>
    <col min="3844" max="3844" width="27.6640625" style="20" customWidth="1"/>
    <col min="3845" max="3846" width="10.33203125" style="20" customWidth="1"/>
    <col min="3847" max="3847" width="14.6640625" style="20" customWidth="1"/>
    <col min="3848" max="3848" width="16.83203125" style="20" customWidth="1"/>
    <col min="3849" max="3849" width="18.83203125" style="20" customWidth="1"/>
    <col min="3850" max="3850" width="11.1640625" style="20" customWidth="1"/>
    <col min="3851" max="3851" width="15" style="20" customWidth="1"/>
    <col min="3852" max="4096" width="11" style="20"/>
    <col min="4097" max="4097" width="3.6640625" style="20" customWidth="1"/>
    <col min="4098" max="4098" width="7" style="20" customWidth="1"/>
    <col min="4099" max="4099" width="36.33203125" style="20" customWidth="1"/>
    <col min="4100" max="4100" width="27.6640625" style="20" customWidth="1"/>
    <col min="4101" max="4102" width="10.33203125" style="20" customWidth="1"/>
    <col min="4103" max="4103" width="14.6640625" style="20" customWidth="1"/>
    <col min="4104" max="4104" width="16.83203125" style="20" customWidth="1"/>
    <col min="4105" max="4105" width="18.83203125" style="20" customWidth="1"/>
    <col min="4106" max="4106" width="11.1640625" style="20" customWidth="1"/>
    <col min="4107" max="4107" width="15" style="20" customWidth="1"/>
    <col min="4108" max="4352" width="11" style="20"/>
    <col min="4353" max="4353" width="3.6640625" style="20" customWidth="1"/>
    <col min="4354" max="4354" width="7" style="20" customWidth="1"/>
    <col min="4355" max="4355" width="36.33203125" style="20" customWidth="1"/>
    <col min="4356" max="4356" width="27.6640625" style="20" customWidth="1"/>
    <col min="4357" max="4358" width="10.33203125" style="20" customWidth="1"/>
    <col min="4359" max="4359" width="14.6640625" style="20" customWidth="1"/>
    <col min="4360" max="4360" width="16.83203125" style="20" customWidth="1"/>
    <col min="4361" max="4361" width="18.83203125" style="20" customWidth="1"/>
    <col min="4362" max="4362" width="11.1640625" style="20" customWidth="1"/>
    <col min="4363" max="4363" width="15" style="20" customWidth="1"/>
    <col min="4364" max="4608" width="11" style="20"/>
    <col min="4609" max="4609" width="3.6640625" style="20" customWidth="1"/>
    <col min="4610" max="4610" width="7" style="20" customWidth="1"/>
    <col min="4611" max="4611" width="36.33203125" style="20" customWidth="1"/>
    <col min="4612" max="4612" width="27.6640625" style="20" customWidth="1"/>
    <col min="4613" max="4614" width="10.33203125" style="20" customWidth="1"/>
    <col min="4615" max="4615" width="14.6640625" style="20" customWidth="1"/>
    <col min="4616" max="4616" width="16.83203125" style="20" customWidth="1"/>
    <col min="4617" max="4617" width="18.83203125" style="20" customWidth="1"/>
    <col min="4618" max="4618" width="11.1640625" style="20" customWidth="1"/>
    <col min="4619" max="4619" width="15" style="20" customWidth="1"/>
    <col min="4620" max="4864" width="11" style="20"/>
    <col min="4865" max="4865" width="3.6640625" style="20" customWidth="1"/>
    <col min="4866" max="4866" width="7" style="20" customWidth="1"/>
    <col min="4867" max="4867" width="36.33203125" style="20" customWidth="1"/>
    <col min="4868" max="4868" width="27.6640625" style="20" customWidth="1"/>
    <col min="4869" max="4870" width="10.33203125" style="20" customWidth="1"/>
    <col min="4871" max="4871" width="14.6640625" style="20" customWidth="1"/>
    <col min="4872" max="4872" width="16.83203125" style="20" customWidth="1"/>
    <col min="4873" max="4873" width="18.83203125" style="20" customWidth="1"/>
    <col min="4874" max="4874" width="11.1640625" style="20" customWidth="1"/>
    <col min="4875" max="4875" width="15" style="20" customWidth="1"/>
    <col min="4876" max="5120" width="11" style="20"/>
    <col min="5121" max="5121" width="3.6640625" style="20" customWidth="1"/>
    <col min="5122" max="5122" width="7" style="20" customWidth="1"/>
    <col min="5123" max="5123" width="36.33203125" style="20" customWidth="1"/>
    <col min="5124" max="5124" width="27.6640625" style="20" customWidth="1"/>
    <col min="5125" max="5126" width="10.33203125" style="20" customWidth="1"/>
    <col min="5127" max="5127" width="14.6640625" style="20" customWidth="1"/>
    <col min="5128" max="5128" width="16.83203125" style="20" customWidth="1"/>
    <col min="5129" max="5129" width="18.83203125" style="20" customWidth="1"/>
    <col min="5130" max="5130" width="11.1640625" style="20" customWidth="1"/>
    <col min="5131" max="5131" width="15" style="20" customWidth="1"/>
    <col min="5132" max="5376" width="11" style="20"/>
    <col min="5377" max="5377" width="3.6640625" style="20" customWidth="1"/>
    <col min="5378" max="5378" width="7" style="20" customWidth="1"/>
    <col min="5379" max="5379" width="36.33203125" style="20" customWidth="1"/>
    <col min="5380" max="5380" width="27.6640625" style="20" customWidth="1"/>
    <col min="5381" max="5382" width="10.33203125" style="20" customWidth="1"/>
    <col min="5383" max="5383" width="14.6640625" style="20" customWidth="1"/>
    <col min="5384" max="5384" width="16.83203125" style="20" customWidth="1"/>
    <col min="5385" max="5385" width="18.83203125" style="20" customWidth="1"/>
    <col min="5386" max="5386" width="11.1640625" style="20" customWidth="1"/>
    <col min="5387" max="5387" width="15" style="20" customWidth="1"/>
    <col min="5388" max="5632" width="11" style="20"/>
    <col min="5633" max="5633" width="3.6640625" style="20" customWidth="1"/>
    <col min="5634" max="5634" width="7" style="20" customWidth="1"/>
    <col min="5635" max="5635" width="36.33203125" style="20" customWidth="1"/>
    <col min="5636" max="5636" width="27.6640625" style="20" customWidth="1"/>
    <col min="5637" max="5638" width="10.33203125" style="20" customWidth="1"/>
    <col min="5639" max="5639" width="14.6640625" style="20" customWidth="1"/>
    <col min="5640" max="5640" width="16.83203125" style="20" customWidth="1"/>
    <col min="5641" max="5641" width="18.83203125" style="20" customWidth="1"/>
    <col min="5642" max="5642" width="11.1640625" style="20" customWidth="1"/>
    <col min="5643" max="5643" width="15" style="20" customWidth="1"/>
    <col min="5644" max="5888" width="11" style="20"/>
    <col min="5889" max="5889" width="3.6640625" style="20" customWidth="1"/>
    <col min="5890" max="5890" width="7" style="20" customWidth="1"/>
    <col min="5891" max="5891" width="36.33203125" style="20" customWidth="1"/>
    <col min="5892" max="5892" width="27.6640625" style="20" customWidth="1"/>
    <col min="5893" max="5894" width="10.33203125" style="20" customWidth="1"/>
    <col min="5895" max="5895" width="14.6640625" style="20" customWidth="1"/>
    <col min="5896" max="5896" width="16.83203125" style="20" customWidth="1"/>
    <col min="5897" max="5897" width="18.83203125" style="20" customWidth="1"/>
    <col min="5898" max="5898" width="11.1640625" style="20" customWidth="1"/>
    <col min="5899" max="5899" width="15" style="20" customWidth="1"/>
    <col min="5900" max="6144" width="11" style="20"/>
    <col min="6145" max="6145" width="3.6640625" style="20" customWidth="1"/>
    <col min="6146" max="6146" width="7" style="20" customWidth="1"/>
    <col min="6147" max="6147" width="36.33203125" style="20" customWidth="1"/>
    <col min="6148" max="6148" width="27.6640625" style="20" customWidth="1"/>
    <col min="6149" max="6150" width="10.33203125" style="20" customWidth="1"/>
    <col min="6151" max="6151" width="14.6640625" style="20" customWidth="1"/>
    <col min="6152" max="6152" width="16.83203125" style="20" customWidth="1"/>
    <col min="6153" max="6153" width="18.83203125" style="20" customWidth="1"/>
    <col min="6154" max="6154" width="11.1640625" style="20" customWidth="1"/>
    <col min="6155" max="6155" width="15" style="20" customWidth="1"/>
    <col min="6156" max="6400" width="11" style="20"/>
    <col min="6401" max="6401" width="3.6640625" style="20" customWidth="1"/>
    <col min="6402" max="6402" width="7" style="20" customWidth="1"/>
    <col min="6403" max="6403" width="36.33203125" style="20" customWidth="1"/>
    <col min="6404" max="6404" width="27.6640625" style="20" customWidth="1"/>
    <col min="6405" max="6406" width="10.33203125" style="20" customWidth="1"/>
    <col min="6407" max="6407" width="14.6640625" style="20" customWidth="1"/>
    <col min="6408" max="6408" width="16.83203125" style="20" customWidth="1"/>
    <col min="6409" max="6409" width="18.83203125" style="20" customWidth="1"/>
    <col min="6410" max="6410" width="11.1640625" style="20" customWidth="1"/>
    <col min="6411" max="6411" width="15" style="20" customWidth="1"/>
    <col min="6412" max="6656" width="11" style="20"/>
    <col min="6657" max="6657" width="3.6640625" style="20" customWidth="1"/>
    <col min="6658" max="6658" width="7" style="20" customWidth="1"/>
    <col min="6659" max="6659" width="36.33203125" style="20" customWidth="1"/>
    <col min="6660" max="6660" width="27.6640625" style="20" customWidth="1"/>
    <col min="6661" max="6662" width="10.33203125" style="20" customWidth="1"/>
    <col min="6663" max="6663" width="14.6640625" style="20" customWidth="1"/>
    <col min="6664" max="6664" width="16.83203125" style="20" customWidth="1"/>
    <col min="6665" max="6665" width="18.83203125" style="20" customWidth="1"/>
    <col min="6666" max="6666" width="11.1640625" style="20" customWidth="1"/>
    <col min="6667" max="6667" width="15" style="20" customWidth="1"/>
    <col min="6668" max="6912" width="11" style="20"/>
    <col min="6913" max="6913" width="3.6640625" style="20" customWidth="1"/>
    <col min="6914" max="6914" width="7" style="20" customWidth="1"/>
    <col min="6915" max="6915" width="36.33203125" style="20" customWidth="1"/>
    <col min="6916" max="6916" width="27.6640625" style="20" customWidth="1"/>
    <col min="6917" max="6918" width="10.33203125" style="20" customWidth="1"/>
    <col min="6919" max="6919" width="14.6640625" style="20" customWidth="1"/>
    <col min="6920" max="6920" width="16.83203125" style="20" customWidth="1"/>
    <col min="6921" max="6921" width="18.83203125" style="20" customWidth="1"/>
    <col min="6922" max="6922" width="11.1640625" style="20" customWidth="1"/>
    <col min="6923" max="6923" width="15" style="20" customWidth="1"/>
    <col min="6924" max="7168" width="11" style="20"/>
    <col min="7169" max="7169" width="3.6640625" style="20" customWidth="1"/>
    <col min="7170" max="7170" width="7" style="20" customWidth="1"/>
    <col min="7171" max="7171" width="36.33203125" style="20" customWidth="1"/>
    <col min="7172" max="7172" width="27.6640625" style="20" customWidth="1"/>
    <col min="7173" max="7174" width="10.33203125" style="20" customWidth="1"/>
    <col min="7175" max="7175" width="14.6640625" style="20" customWidth="1"/>
    <col min="7176" max="7176" width="16.83203125" style="20" customWidth="1"/>
    <col min="7177" max="7177" width="18.83203125" style="20" customWidth="1"/>
    <col min="7178" max="7178" width="11.1640625" style="20" customWidth="1"/>
    <col min="7179" max="7179" width="15" style="20" customWidth="1"/>
    <col min="7180" max="7424" width="11" style="20"/>
    <col min="7425" max="7425" width="3.6640625" style="20" customWidth="1"/>
    <col min="7426" max="7426" width="7" style="20" customWidth="1"/>
    <col min="7427" max="7427" width="36.33203125" style="20" customWidth="1"/>
    <col min="7428" max="7428" width="27.6640625" style="20" customWidth="1"/>
    <col min="7429" max="7430" width="10.33203125" style="20" customWidth="1"/>
    <col min="7431" max="7431" width="14.6640625" style="20" customWidth="1"/>
    <col min="7432" max="7432" width="16.83203125" style="20" customWidth="1"/>
    <col min="7433" max="7433" width="18.83203125" style="20" customWidth="1"/>
    <col min="7434" max="7434" width="11.1640625" style="20" customWidth="1"/>
    <col min="7435" max="7435" width="15" style="20" customWidth="1"/>
    <col min="7436" max="7680" width="11" style="20"/>
    <col min="7681" max="7681" width="3.6640625" style="20" customWidth="1"/>
    <col min="7682" max="7682" width="7" style="20" customWidth="1"/>
    <col min="7683" max="7683" width="36.33203125" style="20" customWidth="1"/>
    <col min="7684" max="7684" width="27.6640625" style="20" customWidth="1"/>
    <col min="7685" max="7686" width="10.33203125" style="20" customWidth="1"/>
    <col min="7687" max="7687" width="14.6640625" style="20" customWidth="1"/>
    <col min="7688" max="7688" width="16.83203125" style="20" customWidth="1"/>
    <col min="7689" max="7689" width="18.83203125" style="20" customWidth="1"/>
    <col min="7690" max="7690" width="11.1640625" style="20" customWidth="1"/>
    <col min="7691" max="7691" width="15" style="20" customWidth="1"/>
    <col min="7692" max="7936" width="11" style="20"/>
    <col min="7937" max="7937" width="3.6640625" style="20" customWidth="1"/>
    <col min="7938" max="7938" width="7" style="20" customWidth="1"/>
    <col min="7939" max="7939" width="36.33203125" style="20" customWidth="1"/>
    <col min="7940" max="7940" width="27.6640625" style="20" customWidth="1"/>
    <col min="7941" max="7942" width="10.33203125" style="20" customWidth="1"/>
    <col min="7943" max="7943" width="14.6640625" style="20" customWidth="1"/>
    <col min="7944" max="7944" width="16.83203125" style="20" customWidth="1"/>
    <col min="7945" max="7945" width="18.83203125" style="20" customWidth="1"/>
    <col min="7946" max="7946" width="11.1640625" style="20" customWidth="1"/>
    <col min="7947" max="7947" width="15" style="20" customWidth="1"/>
    <col min="7948" max="8192" width="11" style="20"/>
    <col min="8193" max="8193" width="3.6640625" style="20" customWidth="1"/>
    <col min="8194" max="8194" width="7" style="20" customWidth="1"/>
    <col min="8195" max="8195" width="36.33203125" style="20" customWidth="1"/>
    <col min="8196" max="8196" width="27.6640625" style="20" customWidth="1"/>
    <col min="8197" max="8198" width="10.33203125" style="20" customWidth="1"/>
    <col min="8199" max="8199" width="14.6640625" style="20" customWidth="1"/>
    <col min="8200" max="8200" width="16.83203125" style="20" customWidth="1"/>
    <col min="8201" max="8201" width="18.83203125" style="20" customWidth="1"/>
    <col min="8202" max="8202" width="11.1640625" style="20" customWidth="1"/>
    <col min="8203" max="8203" width="15" style="20" customWidth="1"/>
    <col min="8204" max="8448" width="11" style="20"/>
    <col min="8449" max="8449" width="3.6640625" style="20" customWidth="1"/>
    <col min="8450" max="8450" width="7" style="20" customWidth="1"/>
    <col min="8451" max="8451" width="36.33203125" style="20" customWidth="1"/>
    <col min="8452" max="8452" width="27.6640625" style="20" customWidth="1"/>
    <col min="8453" max="8454" width="10.33203125" style="20" customWidth="1"/>
    <col min="8455" max="8455" width="14.6640625" style="20" customWidth="1"/>
    <col min="8456" max="8456" width="16.83203125" style="20" customWidth="1"/>
    <col min="8457" max="8457" width="18.83203125" style="20" customWidth="1"/>
    <col min="8458" max="8458" width="11.1640625" style="20" customWidth="1"/>
    <col min="8459" max="8459" width="15" style="20" customWidth="1"/>
    <col min="8460" max="8704" width="11" style="20"/>
    <col min="8705" max="8705" width="3.6640625" style="20" customWidth="1"/>
    <col min="8706" max="8706" width="7" style="20" customWidth="1"/>
    <col min="8707" max="8707" width="36.33203125" style="20" customWidth="1"/>
    <col min="8708" max="8708" width="27.6640625" style="20" customWidth="1"/>
    <col min="8709" max="8710" width="10.33203125" style="20" customWidth="1"/>
    <col min="8711" max="8711" width="14.6640625" style="20" customWidth="1"/>
    <col min="8712" max="8712" width="16.83203125" style="20" customWidth="1"/>
    <col min="8713" max="8713" width="18.83203125" style="20" customWidth="1"/>
    <col min="8714" max="8714" width="11.1640625" style="20" customWidth="1"/>
    <col min="8715" max="8715" width="15" style="20" customWidth="1"/>
    <col min="8716" max="8960" width="11" style="20"/>
    <col min="8961" max="8961" width="3.6640625" style="20" customWidth="1"/>
    <col min="8962" max="8962" width="7" style="20" customWidth="1"/>
    <col min="8963" max="8963" width="36.33203125" style="20" customWidth="1"/>
    <col min="8964" max="8964" width="27.6640625" style="20" customWidth="1"/>
    <col min="8965" max="8966" width="10.33203125" style="20" customWidth="1"/>
    <col min="8967" max="8967" width="14.6640625" style="20" customWidth="1"/>
    <col min="8968" max="8968" width="16.83203125" style="20" customWidth="1"/>
    <col min="8969" max="8969" width="18.83203125" style="20" customWidth="1"/>
    <col min="8970" max="8970" width="11.1640625" style="20" customWidth="1"/>
    <col min="8971" max="8971" width="15" style="20" customWidth="1"/>
    <col min="8972" max="9216" width="11" style="20"/>
    <col min="9217" max="9217" width="3.6640625" style="20" customWidth="1"/>
    <col min="9218" max="9218" width="7" style="20" customWidth="1"/>
    <col min="9219" max="9219" width="36.33203125" style="20" customWidth="1"/>
    <col min="9220" max="9220" width="27.6640625" style="20" customWidth="1"/>
    <col min="9221" max="9222" width="10.33203125" style="20" customWidth="1"/>
    <col min="9223" max="9223" width="14.6640625" style="20" customWidth="1"/>
    <col min="9224" max="9224" width="16.83203125" style="20" customWidth="1"/>
    <col min="9225" max="9225" width="18.83203125" style="20" customWidth="1"/>
    <col min="9226" max="9226" width="11.1640625" style="20" customWidth="1"/>
    <col min="9227" max="9227" width="15" style="20" customWidth="1"/>
    <col min="9228" max="9472" width="11" style="20"/>
    <col min="9473" max="9473" width="3.6640625" style="20" customWidth="1"/>
    <col min="9474" max="9474" width="7" style="20" customWidth="1"/>
    <col min="9475" max="9475" width="36.33203125" style="20" customWidth="1"/>
    <col min="9476" max="9476" width="27.6640625" style="20" customWidth="1"/>
    <col min="9477" max="9478" width="10.33203125" style="20" customWidth="1"/>
    <col min="9479" max="9479" width="14.6640625" style="20" customWidth="1"/>
    <col min="9480" max="9480" width="16.83203125" style="20" customWidth="1"/>
    <col min="9481" max="9481" width="18.83203125" style="20" customWidth="1"/>
    <col min="9482" max="9482" width="11.1640625" style="20" customWidth="1"/>
    <col min="9483" max="9483" width="15" style="20" customWidth="1"/>
    <col min="9484" max="9728" width="11" style="20"/>
    <col min="9729" max="9729" width="3.6640625" style="20" customWidth="1"/>
    <col min="9730" max="9730" width="7" style="20" customWidth="1"/>
    <col min="9731" max="9731" width="36.33203125" style="20" customWidth="1"/>
    <col min="9732" max="9732" width="27.6640625" style="20" customWidth="1"/>
    <col min="9733" max="9734" width="10.33203125" style="20" customWidth="1"/>
    <col min="9735" max="9735" width="14.6640625" style="20" customWidth="1"/>
    <col min="9736" max="9736" width="16.83203125" style="20" customWidth="1"/>
    <col min="9737" max="9737" width="18.83203125" style="20" customWidth="1"/>
    <col min="9738" max="9738" width="11.1640625" style="20" customWidth="1"/>
    <col min="9739" max="9739" width="15" style="20" customWidth="1"/>
    <col min="9740" max="9984" width="11" style="20"/>
    <col min="9985" max="9985" width="3.6640625" style="20" customWidth="1"/>
    <col min="9986" max="9986" width="7" style="20" customWidth="1"/>
    <col min="9987" max="9987" width="36.33203125" style="20" customWidth="1"/>
    <col min="9988" max="9988" width="27.6640625" style="20" customWidth="1"/>
    <col min="9989" max="9990" width="10.33203125" style="20" customWidth="1"/>
    <col min="9991" max="9991" width="14.6640625" style="20" customWidth="1"/>
    <col min="9992" max="9992" width="16.83203125" style="20" customWidth="1"/>
    <col min="9993" max="9993" width="18.83203125" style="20" customWidth="1"/>
    <col min="9994" max="9994" width="11.1640625" style="20" customWidth="1"/>
    <col min="9995" max="9995" width="15" style="20" customWidth="1"/>
    <col min="9996" max="10240" width="11" style="20"/>
    <col min="10241" max="10241" width="3.6640625" style="20" customWidth="1"/>
    <col min="10242" max="10242" width="7" style="20" customWidth="1"/>
    <col min="10243" max="10243" width="36.33203125" style="20" customWidth="1"/>
    <col min="10244" max="10244" width="27.6640625" style="20" customWidth="1"/>
    <col min="10245" max="10246" width="10.33203125" style="20" customWidth="1"/>
    <col min="10247" max="10247" width="14.6640625" style="20" customWidth="1"/>
    <col min="10248" max="10248" width="16.83203125" style="20" customWidth="1"/>
    <col min="10249" max="10249" width="18.83203125" style="20" customWidth="1"/>
    <col min="10250" max="10250" width="11.1640625" style="20" customWidth="1"/>
    <col min="10251" max="10251" width="15" style="20" customWidth="1"/>
    <col min="10252" max="10496" width="11" style="20"/>
    <col min="10497" max="10497" width="3.6640625" style="20" customWidth="1"/>
    <col min="10498" max="10498" width="7" style="20" customWidth="1"/>
    <col min="10499" max="10499" width="36.33203125" style="20" customWidth="1"/>
    <col min="10500" max="10500" width="27.6640625" style="20" customWidth="1"/>
    <col min="10501" max="10502" width="10.33203125" style="20" customWidth="1"/>
    <col min="10503" max="10503" width="14.6640625" style="20" customWidth="1"/>
    <col min="10504" max="10504" width="16.83203125" style="20" customWidth="1"/>
    <col min="10505" max="10505" width="18.83203125" style="20" customWidth="1"/>
    <col min="10506" max="10506" width="11.1640625" style="20" customWidth="1"/>
    <col min="10507" max="10507" width="15" style="20" customWidth="1"/>
    <col min="10508" max="10752" width="11" style="20"/>
    <col min="10753" max="10753" width="3.6640625" style="20" customWidth="1"/>
    <col min="10754" max="10754" width="7" style="20" customWidth="1"/>
    <col min="10755" max="10755" width="36.33203125" style="20" customWidth="1"/>
    <col min="10756" max="10756" width="27.6640625" style="20" customWidth="1"/>
    <col min="10757" max="10758" width="10.33203125" style="20" customWidth="1"/>
    <col min="10759" max="10759" width="14.6640625" style="20" customWidth="1"/>
    <col min="10760" max="10760" width="16.83203125" style="20" customWidth="1"/>
    <col min="10761" max="10761" width="18.83203125" style="20" customWidth="1"/>
    <col min="10762" max="10762" width="11.1640625" style="20" customWidth="1"/>
    <col min="10763" max="10763" width="15" style="20" customWidth="1"/>
    <col min="10764" max="11008" width="11" style="20"/>
    <col min="11009" max="11009" width="3.6640625" style="20" customWidth="1"/>
    <col min="11010" max="11010" width="7" style="20" customWidth="1"/>
    <col min="11011" max="11011" width="36.33203125" style="20" customWidth="1"/>
    <col min="11012" max="11012" width="27.6640625" style="20" customWidth="1"/>
    <col min="11013" max="11014" width="10.33203125" style="20" customWidth="1"/>
    <col min="11015" max="11015" width="14.6640625" style="20" customWidth="1"/>
    <col min="11016" max="11016" width="16.83203125" style="20" customWidth="1"/>
    <col min="11017" max="11017" width="18.83203125" style="20" customWidth="1"/>
    <col min="11018" max="11018" width="11.1640625" style="20" customWidth="1"/>
    <col min="11019" max="11019" width="15" style="20" customWidth="1"/>
    <col min="11020" max="11264" width="11" style="20"/>
    <col min="11265" max="11265" width="3.6640625" style="20" customWidth="1"/>
    <col min="11266" max="11266" width="7" style="20" customWidth="1"/>
    <col min="11267" max="11267" width="36.33203125" style="20" customWidth="1"/>
    <col min="11268" max="11268" width="27.6640625" style="20" customWidth="1"/>
    <col min="11269" max="11270" width="10.33203125" style="20" customWidth="1"/>
    <col min="11271" max="11271" width="14.6640625" style="20" customWidth="1"/>
    <col min="11272" max="11272" width="16.83203125" style="20" customWidth="1"/>
    <col min="11273" max="11273" width="18.83203125" style="20" customWidth="1"/>
    <col min="11274" max="11274" width="11.1640625" style="20" customWidth="1"/>
    <col min="11275" max="11275" width="15" style="20" customWidth="1"/>
    <col min="11276" max="11520" width="11" style="20"/>
    <col min="11521" max="11521" width="3.6640625" style="20" customWidth="1"/>
    <col min="11522" max="11522" width="7" style="20" customWidth="1"/>
    <col min="11523" max="11523" width="36.33203125" style="20" customWidth="1"/>
    <col min="11524" max="11524" width="27.6640625" style="20" customWidth="1"/>
    <col min="11525" max="11526" width="10.33203125" style="20" customWidth="1"/>
    <col min="11527" max="11527" width="14.6640625" style="20" customWidth="1"/>
    <col min="11528" max="11528" width="16.83203125" style="20" customWidth="1"/>
    <col min="11529" max="11529" width="18.83203125" style="20" customWidth="1"/>
    <col min="11530" max="11530" width="11.1640625" style="20" customWidth="1"/>
    <col min="11531" max="11531" width="15" style="20" customWidth="1"/>
    <col min="11532" max="11776" width="11" style="20"/>
    <col min="11777" max="11777" width="3.6640625" style="20" customWidth="1"/>
    <col min="11778" max="11778" width="7" style="20" customWidth="1"/>
    <col min="11779" max="11779" width="36.33203125" style="20" customWidth="1"/>
    <col min="11780" max="11780" width="27.6640625" style="20" customWidth="1"/>
    <col min="11781" max="11782" width="10.33203125" style="20" customWidth="1"/>
    <col min="11783" max="11783" width="14.6640625" style="20" customWidth="1"/>
    <col min="11784" max="11784" width="16.83203125" style="20" customWidth="1"/>
    <col min="11785" max="11785" width="18.83203125" style="20" customWidth="1"/>
    <col min="11786" max="11786" width="11.1640625" style="20" customWidth="1"/>
    <col min="11787" max="11787" width="15" style="20" customWidth="1"/>
    <col min="11788" max="12032" width="11" style="20"/>
    <col min="12033" max="12033" width="3.6640625" style="20" customWidth="1"/>
    <col min="12034" max="12034" width="7" style="20" customWidth="1"/>
    <col min="12035" max="12035" width="36.33203125" style="20" customWidth="1"/>
    <col min="12036" max="12036" width="27.6640625" style="20" customWidth="1"/>
    <col min="12037" max="12038" width="10.33203125" style="20" customWidth="1"/>
    <col min="12039" max="12039" width="14.6640625" style="20" customWidth="1"/>
    <col min="12040" max="12040" width="16.83203125" style="20" customWidth="1"/>
    <col min="12041" max="12041" width="18.83203125" style="20" customWidth="1"/>
    <col min="12042" max="12042" width="11.1640625" style="20" customWidth="1"/>
    <col min="12043" max="12043" width="15" style="20" customWidth="1"/>
    <col min="12044" max="12288" width="11" style="20"/>
    <col min="12289" max="12289" width="3.6640625" style="20" customWidth="1"/>
    <col min="12290" max="12290" width="7" style="20" customWidth="1"/>
    <col min="12291" max="12291" width="36.33203125" style="20" customWidth="1"/>
    <col min="12292" max="12292" width="27.6640625" style="20" customWidth="1"/>
    <col min="12293" max="12294" width="10.33203125" style="20" customWidth="1"/>
    <col min="12295" max="12295" width="14.6640625" style="20" customWidth="1"/>
    <col min="12296" max="12296" width="16.83203125" style="20" customWidth="1"/>
    <col min="12297" max="12297" width="18.83203125" style="20" customWidth="1"/>
    <col min="12298" max="12298" width="11.1640625" style="20" customWidth="1"/>
    <col min="12299" max="12299" width="15" style="20" customWidth="1"/>
    <col min="12300" max="12544" width="11" style="20"/>
    <col min="12545" max="12545" width="3.6640625" style="20" customWidth="1"/>
    <col min="12546" max="12546" width="7" style="20" customWidth="1"/>
    <col min="12547" max="12547" width="36.33203125" style="20" customWidth="1"/>
    <col min="12548" max="12548" width="27.6640625" style="20" customWidth="1"/>
    <col min="12549" max="12550" width="10.33203125" style="20" customWidth="1"/>
    <col min="12551" max="12551" width="14.6640625" style="20" customWidth="1"/>
    <col min="12552" max="12552" width="16.83203125" style="20" customWidth="1"/>
    <col min="12553" max="12553" width="18.83203125" style="20" customWidth="1"/>
    <col min="12554" max="12554" width="11.1640625" style="20" customWidth="1"/>
    <col min="12555" max="12555" width="15" style="20" customWidth="1"/>
    <col min="12556" max="12800" width="11" style="20"/>
    <col min="12801" max="12801" width="3.6640625" style="20" customWidth="1"/>
    <col min="12802" max="12802" width="7" style="20" customWidth="1"/>
    <col min="12803" max="12803" width="36.33203125" style="20" customWidth="1"/>
    <col min="12804" max="12804" width="27.6640625" style="20" customWidth="1"/>
    <col min="12805" max="12806" width="10.33203125" style="20" customWidth="1"/>
    <col min="12807" max="12807" width="14.6640625" style="20" customWidth="1"/>
    <col min="12808" max="12808" width="16.83203125" style="20" customWidth="1"/>
    <col min="12809" max="12809" width="18.83203125" style="20" customWidth="1"/>
    <col min="12810" max="12810" width="11.1640625" style="20" customWidth="1"/>
    <col min="12811" max="12811" width="15" style="20" customWidth="1"/>
    <col min="12812" max="13056" width="11" style="20"/>
    <col min="13057" max="13057" width="3.6640625" style="20" customWidth="1"/>
    <col min="13058" max="13058" width="7" style="20" customWidth="1"/>
    <col min="13059" max="13059" width="36.33203125" style="20" customWidth="1"/>
    <col min="13060" max="13060" width="27.6640625" style="20" customWidth="1"/>
    <col min="13061" max="13062" width="10.33203125" style="20" customWidth="1"/>
    <col min="13063" max="13063" width="14.6640625" style="20" customWidth="1"/>
    <col min="13064" max="13064" width="16.83203125" style="20" customWidth="1"/>
    <col min="13065" max="13065" width="18.83203125" style="20" customWidth="1"/>
    <col min="13066" max="13066" width="11.1640625" style="20" customWidth="1"/>
    <col min="13067" max="13067" width="15" style="20" customWidth="1"/>
    <col min="13068" max="13312" width="11" style="20"/>
    <col min="13313" max="13313" width="3.6640625" style="20" customWidth="1"/>
    <col min="13314" max="13314" width="7" style="20" customWidth="1"/>
    <col min="13315" max="13315" width="36.33203125" style="20" customWidth="1"/>
    <col min="13316" max="13316" width="27.6640625" style="20" customWidth="1"/>
    <col min="13317" max="13318" width="10.33203125" style="20" customWidth="1"/>
    <col min="13319" max="13319" width="14.6640625" style="20" customWidth="1"/>
    <col min="13320" max="13320" width="16.83203125" style="20" customWidth="1"/>
    <col min="13321" max="13321" width="18.83203125" style="20" customWidth="1"/>
    <col min="13322" max="13322" width="11.1640625" style="20" customWidth="1"/>
    <col min="13323" max="13323" width="15" style="20" customWidth="1"/>
    <col min="13324" max="13568" width="11" style="20"/>
    <col min="13569" max="13569" width="3.6640625" style="20" customWidth="1"/>
    <col min="13570" max="13570" width="7" style="20" customWidth="1"/>
    <col min="13571" max="13571" width="36.33203125" style="20" customWidth="1"/>
    <col min="13572" max="13572" width="27.6640625" style="20" customWidth="1"/>
    <col min="13573" max="13574" width="10.33203125" style="20" customWidth="1"/>
    <col min="13575" max="13575" width="14.6640625" style="20" customWidth="1"/>
    <col min="13576" max="13576" width="16.83203125" style="20" customWidth="1"/>
    <col min="13577" max="13577" width="18.83203125" style="20" customWidth="1"/>
    <col min="13578" max="13578" width="11.1640625" style="20" customWidth="1"/>
    <col min="13579" max="13579" width="15" style="20" customWidth="1"/>
    <col min="13580" max="13824" width="11" style="20"/>
    <col min="13825" max="13825" width="3.6640625" style="20" customWidth="1"/>
    <col min="13826" max="13826" width="7" style="20" customWidth="1"/>
    <col min="13827" max="13827" width="36.33203125" style="20" customWidth="1"/>
    <col min="13828" max="13828" width="27.6640625" style="20" customWidth="1"/>
    <col min="13829" max="13830" width="10.33203125" style="20" customWidth="1"/>
    <col min="13831" max="13831" width="14.6640625" style="20" customWidth="1"/>
    <col min="13832" max="13832" width="16.83203125" style="20" customWidth="1"/>
    <col min="13833" max="13833" width="18.83203125" style="20" customWidth="1"/>
    <col min="13834" max="13834" width="11.1640625" style="20" customWidth="1"/>
    <col min="13835" max="13835" width="15" style="20" customWidth="1"/>
    <col min="13836" max="14080" width="11" style="20"/>
    <col min="14081" max="14081" width="3.6640625" style="20" customWidth="1"/>
    <col min="14082" max="14082" width="7" style="20" customWidth="1"/>
    <col min="14083" max="14083" width="36.33203125" style="20" customWidth="1"/>
    <col min="14084" max="14084" width="27.6640625" style="20" customWidth="1"/>
    <col min="14085" max="14086" width="10.33203125" style="20" customWidth="1"/>
    <col min="14087" max="14087" width="14.6640625" style="20" customWidth="1"/>
    <col min="14088" max="14088" width="16.83203125" style="20" customWidth="1"/>
    <col min="14089" max="14089" width="18.83203125" style="20" customWidth="1"/>
    <col min="14090" max="14090" width="11.1640625" style="20" customWidth="1"/>
    <col min="14091" max="14091" width="15" style="20" customWidth="1"/>
    <col min="14092" max="14336" width="11" style="20"/>
    <col min="14337" max="14337" width="3.6640625" style="20" customWidth="1"/>
    <col min="14338" max="14338" width="7" style="20" customWidth="1"/>
    <col min="14339" max="14339" width="36.33203125" style="20" customWidth="1"/>
    <col min="14340" max="14340" width="27.6640625" style="20" customWidth="1"/>
    <col min="14341" max="14342" width="10.33203125" style="20" customWidth="1"/>
    <col min="14343" max="14343" width="14.6640625" style="20" customWidth="1"/>
    <col min="14344" max="14344" width="16.83203125" style="20" customWidth="1"/>
    <col min="14345" max="14345" width="18.83203125" style="20" customWidth="1"/>
    <col min="14346" max="14346" width="11.1640625" style="20" customWidth="1"/>
    <col min="14347" max="14347" width="15" style="20" customWidth="1"/>
    <col min="14348" max="14592" width="11" style="20"/>
    <col min="14593" max="14593" width="3.6640625" style="20" customWidth="1"/>
    <col min="14594" max="14594" width="7" style="20" customWidth="1"/>
    <col min="14595" max="14595" width="36.33203125" style="20" customWidth="1"/>
    <col min="14596" max="14596" width="27.6640625" style="20" customWidth="1"/>
    <col min="14597" max="14598" width="10.33203125" style="20" customWidth="1"/>
    <col min="14599" max="14599" width="14.6640625" style="20" customWidth="1"/>
    <col min="14600" max="14600" width="16.83203125" style="20" customWidth="1"/>
    <col min="14601" max="14601" width="18.83203125" style="20" customWidth="1"/>
    <col min="14602" max="14602" width="11.1640625" style="20" customWidth="1"/>
    <col min="14603" max="14603" width="15" style="20" customWidth="1"/>
    <col min="14604" max="14848" width="11" style="20"/>
    <col min="14849" max="14849" width="3.6640625" style="20" customWidth="1"/>
    <col min="14850" max="14850" width="7" style="20" customWidth="1"/>
    <col min="14851" max="14851" width="36.33203125" style="20" customWidth="1"/>
    <col min="14852" max="14852" width="27.6640625" style="20" customWidth="1"/>
    <col min="14853" max="14854" width="10.33203125" style="20" customWidth="1"/>
    <col min="14855" max="14855" width="14.6640625" style="20" customWidth="1"/>
    <col min="14856" max="14856" width="16.83203125" style="20" customWidth="1"/>
    <col min="14857" max="14857" width="18.83203125" style="20" customWidth="1"/>
    <col min="14858" max="14858" width="11.1640625" style="20" customWidth="1"/>
    <col min="14859" max="14859" width="15" style="20" customWidth="1"/>
    <col min="14860" max="15104" width="11" style="20"/>
    <col min="15105" max="15105" width="3.6640625" style="20" customWidth="1"/>
    <col min="15106" max="15106" width="7" style="20" customWidth="1"/>
    <col min="15107" max="15107" width="36.33203125" style="20" customWidth="1"/>
    <col min="15108" max="15108" width="27.6640625" style="20" customWidth="1"/>
    <col min="15109" max="15110" width="10.33203125" style="20" customWidth="1"/>
    <col min="15111" max="15111" width="14.6640625" style="20" customWidth="1"/>
    <col min="15112" max="15112" width="16.83203125" style="20" customWidth="1"/>
    <col min="15113" max="15113" width="18.83203125" style="20" customWidth="1"/>
    <col min="15114" max="15114" width="11.1640625" style="20" customWidth="1"/>
    <col min="15115" max="15115" width="15" style="20" customWidth="1"/>
    <col min="15116" max="15360" width="11" style="20"/>
    <col min="15361" max="15361" width="3.6640625" style="20" customWidth="1"/>
    <col min="15362" max="15362" width="7" style="20" customWidth="1"/>
    <col min="15363" max="15363" width="36.33203125" style="20" customWidth="1"/>
    <col min="15364" max="15364" width="27.6640625" style="20" customWidth="1"/>
    <col min="15365" max="15366" width="10.33203125" style="20" customWidth="1"/>
    <col min="15367" max="15367" width="14.6640625" style="20" customWidth="1"/>
    <col min="15368" max="15368" width="16.83203125" style="20" customWidth="1"/>
    <col min="15369" max="15369" width="18.83203125" style="20" customWidth="1"/>
    <col min="15370" max="15370" width="11.1640625" style="20" customWidth="1"/>
    <col min="15371" max="15371" width="15" style="20" customWidth="1"/>
    <col min="15372" max="15616" width="11" style="20"/>
    <col min="15617" max="15617" width="3.6640625" style="20" customWidth="1"/>
    <col min="15618" max="15618" width="7" style="20" customWidth="1"/>
    <col min="15619" max="15619" width="36.33203125" style="20" customWidth="1"/>
    <col min="15620" max="15620" width="27.6640625" style="20" customWidth="1"/>
    <col min="15621" max="15622" width="10.33203125" style="20" customWidth="1"/>
    <col min="15623" max="15623" width="14.6640625" style="20" customWidth="1"/>
    <col min="15624" max="15624" width="16.83203125" style="20" customWidth="1"/>
    <col min="15625" max="15625" width="18.83203125" style="20" customWidth="1"/>
    <col min="15626" max="15626" width="11.1640625" style="20" customWidth="1"/>
    <col min="15627" max="15627" width="15" style="20" customWidth="1"/>
    <col min="15628" max="15872" width="11" style="20"/>
    <col min="15873" max="15873" width="3.6640625" style="20" customWidth="1"/>
    <col min="15874" max="15874" width="7" style="20" customWidth="1"/>
    <col min="15875" max="15875" width="36.33203125" style="20" customWidth="1"/>
    <col min="15876" max="15876" width="27.6640625" style="20" customWidth="1"/>
    <col min="15877" max="15878" width="10.33203125" style="20" customWidth="1"/>
    <col min="15879" max="15879" width="14.6640625" style="20" customWidth="1"/>
    <col min="15880" max="15880" width="16.83203125" style="20" customWidth="1"/>
    <col min="15881" max="15881" width="18.83203125" style="20" customWidth="1"/>
    <col min="15882" max="15882" width="11.1640625" style="20" customWidth="1"/>
    <col min="15883" max="15883" width="15" style="20" customWidth="1"/>
    <col min="15884" max="16128" width="11" style="20"/>
    <col min="16129" max="16129" width="3.6640625" style="20" customWidth="1"/>
    <col min="16130" max="16130" width="7" style="20" customWidth="1"/>
    <col min="16131" max="16131" width="36.33203125" style="20" customWidth="1"/>
    <col min="16132" max="16132" width="27.6640625" style="20" customWidth="1"/>
    <col min="16133" max="16134" width="10.33203125" style="20" customWidth="1"/>
    <col min="16135" max="16135" width="14.6640625" style="20" customWidth="1"/>
    <col min="16136" max="16136" width="16.83203125" style="20" customWidth="1"/>
    <col min="16137" max="16137" width="18.83203125" style="20" customWidth="1"/>
    <col min="16138" max="16138" width="11.1640625" style="20" customWidth="1"/>
    <col min="16139" max="16139" width="15" style="20" customWidth="1"/>
    <col min="16140" max="16384" width="11" style="20"/>
  </cols>
  <sheetData>
    <row r="1" spans="1:247" s="229" customFormat="1" ht="16">
      <c r="A1" s="13"/>
      <c r="B1" s="14"/>
      <c r="C1" s="14"/>
      <c r="E1" s="231"/>
      <c r="F1" s="231"/>
      <c r="G1" s="231"/>
      <c r="H1" s="17"/>
      <c r="I1" s="17"/>
      <c r="J1" s="231"/>
    </row>
    <row r="2" spans="1:247" ht="17">
      <c r="A2" s="18"/>
      <c r="B2" s="26" t="s">
        <v>0</v>
      </c>
      <c r="C2" s="233"/>
      <c r="D2" s="21"/>
      <c r="E2" s="27"/>
      <c r="F2" s="497" t="s">
        <v>1</v>
      </c>
      <c r="G2" s="497"/>
      <c r="H2" s="243" t="s">
        <v>192</v>
      </c>
      <c r="I2" s="23"/>
      <c r="J2" s="24"/>
    </row>
    <row r="3" spans="1:247" s="33" customFormat="1" ht="17">
      <c r="A3" s="13"/>
      <c r="B3" s="22"/>
      <c r="C3" s="29" t="s">
        <v>133</v>
      </c>
      <c r="D3" s="30"/>
      <c r="E3" s="22"/>
      <c r="F3" s="31" t="s">
        <v>2</v>
      </c>
      <c r="G3" s="22"/>
      <c r="H3" s="244" t="s">
        <v>147</v>
      </c>
      <c r="I3" s="23"/>
      <c r="J3" s="24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29"/>
      <c r="GF3" s="229"/>
      <c r="GG3" s="229"/>
      <c r="GH3" s="229"/>
      <c r="GI3" s="229"/>
      <c r="GJ3" s="229"/>
      <c r="GK3" s="229"/>
      <c r="GL3" s="229"/>
      <c r="GM3" s="229"/>
      <c r="GN3" s="229"/>
      <c r="GO3" s="229"/>
      <c r="GP3" s="229"/>
      <c r="GQ3" s="229"/>
      <c r="GR3" s="229"/>
      <c r="GS3" s="229"/>
      <c r="GT3" s="229"/>
      <c r="GU3" s="229"/>
      <c r="GV3" s="229"/>
      <c r="GW3" s="229"/>
      <c r="GX3" s="229"/>
      <c r="GY3" s="229"/>
      <c r="GZ3" s="229"/>
      <c r="HA3" s="229"/>
      <c r="HB3" s="229"/>
      <c r="HC3" s="229"/>
      <c r="HD3" s="229"/>
      <c r="HE3" s="229"/>
      <c r="HF3" s="229"/>
      <c r="HG3" s="229"/>
      <c r="HH3" s="229"/>
      <c r="HI3" s="229"/>
      <c r="HJ3" s="229"/>
      <c r="HK3" s="229"/>
      <c r="HL3" s="229"/>
      <c r="HM3" s="229"/>
      <c r="HN3" s="229"/>
      <c r="HO3" s="229"/>
      <c r="HP3" s="229"/>
      <c r="HQ3" s="229"/>
      <c r="HR3" s="229"/>
      <c r="HS3" s="229"/>
      <c r="HT3" s="229"/>
      <c r="HU3" s="229"/>
      <c r="HV3" s="229"/>
      <c r="HW3" s="229"/>
      <c r="HX3" s="229"/>
      <c r="HY3" s="229"/>
      <c r="HZ3" s="229"/>
      <c r="IA3" s="229"/>
      <c r="IB3" s="229"/>
      <c r="IC3" s="229"/>
      <c r="ID3" s="229"/>
      <c r="IE3" s="229"/>
      <c r="IF3" s="229"/>
      <c r="IG3" s="229"/>
      <c r="IH3" s="229"/>
      <c r="II3" s="229"/>
      <c r="IJ3" s="229"/>
      <c r="IK3" s="229"/>
      <c r="IL3" s="229"/>
      <c r="IM3" s="229"/>
    </row>
    <row r="4" spans="1:247" s="33" customFormat="1" ht="17" thickBot="1">
      <c r="A4" s="13"/>
      <c r="B4" s="231"/>
      <c r="C4" s="34"/>
      <c r="D4" s="35"/>
      <c r="E4" s="36"/>
      <c r="F4" s="36"/>
      <c r="G4" s="36"/>
      <c r="H4" s="36"/>
      <c r="I4" s="36"/>
      <c r="J4" s="36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29"/>
      <c r="GE4" s="229"/>
      <c r="GF4" s="229"/>
      <c r="GG4" s="229"/>
      <c r="GH4" s="229"/>
      <c r="GI4" s="229"/>
      <c r="GJ4" s="229"/>
      <c r="GK4" s="229"/>
      <c r="GL4" s="229"/>
      <c r="GM4" s="229"/>
      <c r="GN4" s="229"/>
      <c r="GO4" s="229"/>
      <c r="GP4" s="229"/>
      <c r="GQ4" s="229"/>
      <c r="GR4" s="229"/>
      <c r="GS4" s="229"/>
      <c r="GT4" s="229"/>
      <c r="GU4" s="229"/>
      <c r="GV4" s="229"/>
      <c r="GW4" s="229"/>
      <c r="GX4" s="229"/>
      <c r="GY4" s="229"/>
      <c r="GZ4" s="229"/>
      <c r="HA4" s="229"/>
      <c r="HB4" s="229"/>
      <c r="HC4" s="229"/>
      <c r="HD4" s="229"/>
      <c r="HE4" s="229"/>
      <c r="HF4" s="229"/>
      <c r="HG4" s="229"/>
      <c r="HH4" s="229"/>
      <c r="HI4" s="229"/>
      <c r="HJ4" s="229"/>
      <c r="HK4" s="229"/>
      <c r="HL4" s="229"/>
      <c r="HM4" s="229"/>
      <c r="HN4" s="229"/>
      <c r="HO4" s="229"/>
      <c r="HP4" s="229"/>
      <c r="HQ4" s="229"/>
      <c r="HR4" s="229"/>
      <c r="HS4" s="229"/>
      <c r="HT4" s="229"/>
      <c r="HU4" s="229"/>
      <c r="HV4" s="229"/>
      <c r="HW4" s="229"/>
      <c r="HX4" s="229"/>
      <c r="HY4" s="229"/>
      <c r="HZ4" s="229"/>
      <c r="IA4" s="229"/>
      <c r="IB4" s="229"/>
      <c r="IC4" s="229"/>
      <c r="ID4" s="229"/>
      <c r="IE4" s="229"/>
      <c r="IF4" s="229"/>
      <c r="IG4" s="229"/>
      <c r="IH4" s="229"/>
      <c r="II4" s="229"/>
      <c r="IJ4" s="229"/>
      <c r="IK4" s="229"/>
      <c r="IL4" s="229"/>
    </row>
    <row r="5" spans="1:247" ht="34">
      <c r="A5" s="18"/>
      <c r="B5" s="37" t="s">
        <v>3</v>
      </c>
      <c r="C5" s="38" t="s">
        <v>4</v>
      </c>
      <c r="D5" s="38" t="s">
        <v>5</v>
      </c>
      <c r="E5" s="38" t="s">
        <v>6</v>
      </c>
      <c r="F5" s="38" t="s">
        <v>7</v>
      </c>
      <c r="G5" s="38" t="s">
        <v>8</v>
      </c>
      <c r="H5" s="39" t="s">
        <v>9</v>
      </c>
      <c r="I5" s="39" t="s">
        <v>10</v>
      </c>
      <c r="J5" s="40" t="s">
        <v>37</v>
      </c>
      <c r="K5" s="20"/>
      <c r="IM5" s="41"/>
    </row>
    <row r="6" spans="1:247" ht="16">
      <c r="A6" s="18"/>
      <c r="B6" s="42"/>
      <c r="C6" s="43"/>
      <c r="D6" s="43"/>
      <c r="E6" s="44"/>
      <c r="F6" s="44"/>
      <c r="G6" s="44"/>
      <c r="H6" s="45"/>
      <c r="I6" s="45"/>
      <c r="J6" s="46"/>
      <c r="K6" s="20"/>
      <c r="IM6" s="41"/>
    </row>
    <row r="7" spans="1:247" s="54" customFormat="1" ht="16">
      <c r="A7" s="18"/>
      <c r="B7" s="47" t="s">
        <v>11</v>
      </c>
      <c r="C7" s="48" t="s">
        <v>12</v>
      </c>
      <c r="D7" s="49"/>
      <c r="E7" s="50"/>
      <c r="F7" s="50"/>
      <c r="G7" s="50"/>
      <c r="H7" s="51"/>
      <c r="I7" s="52">
        <f>SUM(I8,I14,I16,I20)</f>
        <v>616550</v>
      </c>
      <c r="J7" s="53"/>
      <c r="IM7" s="55"/>
    </row>
    <row r="8" spans="1:247" s="54" customFormat="1" ht="16">
      <c r="A8" s="18"/>
      <c r="B8" s="56" t="s">
        <v>13</v>
      </c>
      <c r="C8" s="57" t="s">
        <v>14</v>
      </c>
      <c r="D8" s="58"/>
      <c r="E8" s="59"/>
      <c r="F8" s="59"/>
      <c r="G8" s="59"/>
      <c r="H8" s="60"/>
      <c r="I8" s="61">
        <f>SUM(I9:I13)</f>
        <v>417000</v>
      </c>
      <c r="J8" s="62"/>
      <c r="IM8" s="55"/>
    </row>
    <row r="9" spans="1:247" s="41" customFormat="1" ht="17">
      <c r="A9" s="18"/>
      <c r="B9" s="3">
        <v>1</v>
      </c>
      <c r="C9" s="4" t="s">
        <v>15</v>
      </c>
      <c r="D9" s="4"/>
      <c r="E9" s="5">
        <v>50</v>
      </c>
      <c r="F9" s="5">
        <v>2</v>
      </c>
      <c r="G9" s="6" t="s">
        <v>16</v>
      </c>
      <c r="H9" s="375">
        <v>450</v>
      </c>
      <c r="I9" s="7">
        <f>H9*E9*F9</f>
        <v>45000</v>
      </c>
      <c r="J9" s="8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</row>
    <row r="10" spans="1:247" ht="17">
      <c r="A10" s="18"/>
      <c r="B10" s="63">
        <v>2</v>
      </c>
      <c r="C10" s="9" t="s">
        <v>38</v>
      </c>
      <c r="D10" s="9" t="s">
        <v>17</v>
      </c>
      <c r="E10" s="64">
        <v>50</v>
      </c>
      <c r="F10" s="64">
        <v>13</v>
      </c>
      <c r="G10" s="65" t="s">
        <v>16</v>
      </c>
      <c r="H10" s="377">
        <v>450</v>
      </c>
      <c r="I10" s="66">
        <f>H10*E10*F10</f>
        <v>292500</v>
      </c>
      <c r="J10" s="67"/>
      <c r="L10" s="229"/>
      <c r="M10" s="229"/>
      <c r="N10" s="229"/>
      <c r="O10" s="229"/>
    </row>
    <row r="11" spans="1:247" ht="17">
      <c r="A11" s="18"/>
      <c r="B11" s="3">
        <v>3</v>
      </c>
      <c r="C11" s="4" t="s">
        <v>18</v>
      </c>
      <c r="D11" s="4"/>
      <c r="E11" s="5">
        <v>50</v>
      </c>
      <c r="F11" s="5">
        <v>3</v>
      </c>
      <c r="G11" s="6" t="s">
        <v>16</v>
      </c>
      <c r="H11" s="377">
        <v>450</v>
      </c>
      <c r="I11" s="7">
        <f>H11*E11*F11</f>
        <v>67500</v>
      </c>
      <c r="J11" s="8"/>
      <c r="K11" s="20"/>
    </row>
    <row r="12" spans="1:247" ht="17">
      <c r="A12" s="18"/>
      <c r="B12" s="10">
        <v>4</v>
      </c>
      <c r="C12" s="11" t="s">
        <v>19</v>
      </c>
      <c r="D12" s="4"/>
      <c r="E12" s="5">
        <v>1</v>
      </c>
      <c r="F12" s="12">
        <v>2</v>
      </c>
      <c r="G12" s="6" t="s">
        <v>16</v>
      </c>
      <c r="H12" s="378">
        <v>800</v>
      </c>
      <c r="I12" s="7">
        <f>E12*F12*H12</f>
        <v>1600</v>
      </c>
      <c r="J12" s="8"/>
      <c r="K12" s="20"/>
    </row>
    <row r="13" spans="1:247" ht="17">
      <c r="A13" s="18"/>
      <c r="B13" s="3">
        <v>5</v>
      </c>
      <c r="C13" s="4" t="s">
        <v>20</v>
      </c>
      <c r="D13" s="4" t="s">
        <v>17</v>
      </c>
      <c r="E13" s="5">
        <v>1</v>
      </c>
      <c r="F13" s="5">
        <v>13</v>
      </c>
      <c r="G13" s="6" t="s">
        <v>16</v>
      </c>
      <c r="H13" s="378">
        <v>800</v>
      </c>
      <c r="I13" s="7">
        <f>H13*E13*F13</f>
        <v>10400</v>
      </c>
      <c r="J13" s="103"/>
      <c r="K13" s="20"/>
    </row>
    <row r="14" spans="1:247" s="54" customFormat="1" ht="16">
      <c r="A14" s="18"/>
      <c r="B14" s="56" t="s">
        <v>21</v>
      </c>
      <c r="C14" s="57" t="s">
        <v>22</v>
      </c>
      <c r="D14" s="246"/>
      <c r="E14" s="247"/>
      <c r="F14" s="247"/>
      <c r="G14" s="247"/>
      <c r="H14" s="379"/>
      <c r="I14" s="61">
        <f>SUM(I15:I15)</f>
        <v>20000</v>
      </c>
      <c r="J14" s="62"/>
      <c r="IM14" s="55"/>
    </row>
    <row r="15" spans="1:247" s="74" customFormat="1" ht="51">
      <c r="A15" s="18"/>
      <c r="B15" s="258">
        <v>1</v>
      </c>
      <c r="C15" s="239" t="s">
        <v>200</v>
      </c>
      <c r="D15" s="259"/>
      <c r="E15" s="70">
        <v>1</v>
      </c>
      <c r="F15" s="70">
        <v>1</v>
      </c>
      <c r="G15" s="81" t="s">
        <v>30</v>
      </c>
      <c r="H15" s="377">
        <v>20000</v>
      </c>
      <c r="I15" s="260">
        <f>H15*E15*F15</f>
        <v>20000</v>
      </c>
      <c r="J15" s="73"/>
    </row>
    <row r="16" spans="1:247" s="54" customFormat="1" ht="16">
      <c r="A16" s="18"/>
      <c r="B16" s="56" t="s">
        <v>23</v>
      </c>
      <c r="C16" s="57" t="s">
        <v>24</v>
      </c>
      <c r="D16" s="58"/>
      <c r="E16" s="59"/>
      <c r="F16" s="59"/>
      <c r="G16" s="59"/>
      <c r="H16" s="379"/>
      <c r="I16" s="61">
        <f>SUM(I17:I19)</f>
        <v>19550</v>
      </c>
      <c r="J16" s="62"/>
      <c r="IM16" s="55"/>
    </row>
    <row r="17" spans="1:247" s="54" customFormat="1" ht="17">
      <c r="A17" s="18"/>
      <c r="B17" s="75">
        <v>1</v>
      </c>
      <c r="C17" s="76" t="s">
        <v>25</v>
      </c>
      <c r="D17" s="76"/>
      <c r="E17" s="77">
        <v>17</v>
      </c>
      <c r="F17" s="77">
        <v>1</v>
      </c>
      <c r="G17" s="78" t="s">
        <v>26</v>
      </c>
      <c r="H17" s="380">
        <v>150</v>
      </c>
      <c r="I17" s="79">
        <f>E17*F17*H17</f>
        <v>2550</v>
      </c>
      <c r="J17" s="80"/>
      <c r="IM17" s="55"/>
    </row>
    <row r="18" spans="1:247" s="54" customFormat="1" ht="17">
      <c r="A18" s="18"/>
      <c r="B18" s="75">
        <v>2</v>
      </c>
      <c r="C18" s="76" t="s">
        <v>27</v>
      </c>
      <c r="D18" s="76"/>
      <c r="E18" s="77">
        <v>150</v>
      </c>
      <c r="F18" s="77">
        <v>1</v>
      </c>
      <c r="G18" s="78" t="s">
        <v>28</v>
      </c>
      <c r="H18" s="381">
        <v>100</v>
      </c>
      <c r="I18" s="79">
        <f>E18*F18*H18</f>
        <v>15000</v>
      </c>
      <c r="J18" s="80"/>
      <c r="IM18" s="55"/>
    </row>
    <row r="19" spans="1:247" s="54" customFormat="1" ht="17">
      <c r="A19" s="18"/>
      <c r="B19" s="75">
        <v>3</v>
      </c>
      <c r="C19" s="76" t="s">
        <v>203</v>
      </c>
      <c r="D19" s="76" t="s">
        <v>29</v>
      </c>
      <c r="E19" s="77">
        <v>1</v>
      </c>
      <c r="F19" s="77">
        <v>1</v>
      </c>
      <c r="G19" s="78" t="s">
        <v>30</v>
      </c>
      <c r="H19" s="381">
        <v>2000</v>
      </c>
      <c r="I19" s="79">
        <f>E19*F19*H19</f>
        <v>2000</v>
      </c>
      <c r="J19" s="80"/>
      <c r="IM19" s="55"/>
    </row>
    <row r="20" spans="1:247" s="54" customFormat="1" ht="16">
      <c r="A20" s="18"/>
      <c r="B20" s="56" t="s">
        <v>31</v>
      </c>
      <c r="C20" s="57" t="s">
        <v>32</v>
      </c>
      <c r="D20" s="58"/>
      <c r="E20" s="59"/>
      <c r="F20" s="59"/>
      <c r="G20" s="59"/>
      <c r="H20" s="382"/>
      <c r="I20" s="61">
        <f>SUM(I21:I22)</f>
        <v>160000</v>
      </c>
      <c r="J20" s="62"/>
      <c r="IM20" s="55"/>
    </row>
    <row r="21" spans="1:247" s="74" customFormat="1" ht="17">
      <c r="A21" s="18"/>
      <c r="B21" s="68">
        <v>1</v>
      </c>
      <c r="C21" s="69"/>
      <c r="D21" s="69" t="s">
        <v>39</v>
      </c>
      <c r="E21" s="70">
        <v>5</v>
      </c>
      <c r="F21" s="70">
        <v>1</v>
      </c>
      <c r="G21" s="81" t="s">
        <v>40</v>
      </c>
      <c r="H21" s="377">
        <v>16000</v>
      </c>
      <c r="I21" s="72">
        <f>H21*E21*F21</f>
        <v>80000</v>
      </c>
      <c r="J21" s="73"/>
    </row>
    <row r="22" spans="1:247" s="74" customFormat="1" ht="17">
      <c r="A22" s="18"/>
      <c r="B22" s="68">
        <v>2</v>
      </c>
      <c r="C22" s="69"/>
      <c r="D22" s="69" t="s">
        <v>39</v>
      </c>
      <c r="E22" s="70">
        <v>5</v>
      </c>
      <c r="F22" s="82">
        <v>1</v>
      </c>
      <c r="G22" s="82" t="s">
        <v>41</v>
      </c>
      <c r="H22" s="377">
        <v>16000</v>
      </c>
      <c r="I22" s="72">
        <f>H22*E22*F22</f>
        <v>80000</v>
      </c>
      <c r="J22" s="73"/>
    </row>
    <row r="23" spans="1:247" s="54" customFormat="1" ht="16">
      <c r="A23" s="18"/>
      <c r="B23" s="47" t="s">
        <v>33</v>
      </c>
      <c r="C23" s="48" t="s">
        <v>42</v>
      </c>
      <c r="D23" s="49"/>
      <c r="E23" s="50"/>
      <c r="F23" s="50"/>
      <c r="G23" s="50"/>
      <c r="H23" s="51"/>
      <c r="I23" s="52">
        <f>SUM(I7)</f>
        <v>616550</v>
      </c>
      <c r="J23" s="53"/>
      <c r="IM23" s="55"/>
    </row>
    <row r="24" spans="1:247" s="74" customFormat="1" ht="16">
      <c r="A24" s="18"/>
      <c r="B24" s="68"/>
      <c r="C24" s="69"/>
      <c r="D24" s="69"/>
      <c r="E24" s="70"/>
      <c r="F24" s="70"/>
      <c r="G24" s="81"/>
      <c r="H24" s="83"/>
      <c r="I24" s="84"/>
      <c r="J24" s="85"/>
    </row>
    <row r="25" spans="1:247" s="54" customFormat="1" ht="16">
      <c r="A25" s="18"/>
      <c r="B25" s="47" t="s">
        <v>34</v>
      </c>
      <c r="C25" s="48" t="s">
        <v>35</v>
      </c>
      <c r="D25" s="49"/>
      <c r="E25" s="50"/>
      <c r="F25" s="50"/>
      <c r="G25" s="50"/>
      <c r="H25" s="86">
        <v>0.06</v>
      </c>
      <c r="I25" s="52">
        <f>I23*H25</f>
        <v>36993</v>
      </c>
      <c r="J25" s="53"/>
      <c r="IM25" s="55"/>
    </row>
    <row r="26" spans="1:247" s="74" customFormat="1" ht="16">
      <c r="A26" s="18"/>
      <c r="B26" s="68"/>
      <c r="C26" s="69"/>
      <c r="D26" s="69"/>
      <c r="E26" s="70"/>
      <c r="F26" s="70"/>
      <c r="G26" s="81"/>
      <c r="H26" s="83"/>
      <c r="I26" s="72"/>
      <c r="J26" s="85"/>
    </row>
    <row r="27" spans="1:247" s="54" customFormat="1" ht="16">
      <c r="A27" s="18"/>
      <c r="B27" s="47" t="s">
        <v>36</v>
      </c>
      <c r="C27" s="48" t="s">
        <v>43</v>
      </c>
      <c r="D27" s="49"/>
      <c r="E27" s="50"/>
      <c r="F27" s="50"/>
      <c r="G27" s="50"/>
      <c r="H27" s="87" t="s">
        <v>44</v>
      </c>
      <c r="I27" s="88">
        <f>I25+I23</f>
        <v>653543</v>
      </c>
      <c r="J27" s="53"/>
      <c r="IM27" s="55"/>
    </row>
    <row r="28" spans="1:247" s="74" customFormat="1" ht="17" thickBot="1">
      <c r="A28" s="18"/>
      <c r="B28" s="89"/>
      <c r="C28" s="90"/>
      <c r="D28" s="90"/>
      <c r="E28" s="91"/>
      <c r="F28" s="91"/>
      <c r="G28" s="92"/>
      <c r="H28" s="93"/>
      <c r="I28" s="94"/>
      <c r="J28" s="95"/>
    </row>
    <row r="29" spans="1:247" s="13" customFormat="1" ht="16">
      <c r="B29" s="96"/>
      <c r="C29" s="96"/>
      <c r="D29" s="97"/>
      <c r="J29" s="98"/>
    </row>
    <row r="30" spans="1:247" ht="16">
      <c r="A30" s="18"/>
      <c r="B30" s="19"/>
      <c r="C30" s="99"/>
      <c r="D30" s="99"/>
      <c r="E30" s="229"/>
      <c r="F30" s="229"/>
      <c r="G30" s="229"/>
      <c r="H30" s="17"/>
      <c r="I30" s="17"/>
      <c r="J30" s="231"/>
    </row>
    <row r="31" spans="1:247" ht="16">
      <c r="A31" s="18"/>
      <c r="B31" s="19"/>
      <c r="C31" s="99"/>
      <c r="D31" s="99"/>
      <c r="E31" s="229"/>
      <c r="F31" s="229"/>
      <c r="G31" s="229"/>
      <c r="H31" s="17"/>
      <c r="I31" s="17"/>
      <c r="J31" s="231"/>
    </row>
    <row r="32" spans="1:247" ht="16">
      <c r="A32" s="18"/>
      <c r="B32" s="19"/>
      <c r="C32" s="99"/>
      <c r="D32" s="99"/>
      <c r="E32" s="229"/>
      <c r="F32" s="229"/>
      <c r="G32" s="229"/>
      <c r="H32" s="17"/>
      <c r="I32" s="17"/>
      <c r="J32" s="231"/>
    </row>
    <row r="33" spans="1:11" ht="16">
      <c r="A33" s="18"/>
      <c r="B33" s="19"/>
      <c r="C33" s="99"/>
      <c r="D33" s="99"/>
      <c r="E33" s="229"/>
      <c r="F33" s="229"/>
      <c r="G33" s="229"/>
      <c r="H33" s="17"/>
      <c r="I33" s="17"/>
      <c r="J33" s="231"/>
    </row>
    <row r="34" spans="1:11" ht="16">
      <c r="A34" s="18"/>
      <c r="B34" s="19"/>
      <c r="C34" s="99"/>
      <c r="D34" s="99"/>
      <c r="E34" s="229"/>
      <c r="F34" s="229"/>
      <c r="G34" s="229"/>
      <c r="H34" s="17"/>
      <c r="I34" s="17"/>
      <c r="J34" s="231"/>
    </row>
    <row r="35" spans="1:11" ht="16">
      <c r="A35" s="18"/>
      <c r="B35" s="19"/>
      <c r="C35" s="99"/>
      <c r="D35" s="99"/>
      <c r="E35" s="229"/>
      <c r="F35" s="229"/>
      <c r="G35" s="229"/>
      <c r="H35" s="17"/>
      <c r="I35" s="17"/>
      <c r="J35" s="231"/>
    </row>
    <row r="36" spans="1:11" ht="16">
      <c r="A36" s="18"/>
      <c r="B36" s="19"/>
      <c r="C36" s="99"/>
      <c r="D36" s="99"/>
      <c r="E36" s="229"/>
      <c r="F36" s="229"/>
      <c r="G36" s="229"/>
      <c r="H36" s="17"/>
      <c r="I36" s="17"/>
      <c r="J36" s="231"/>
    </row>
    <row r="37" spans="1:11" ht="16">
      <c r="A37" s="18"/>
      <c r="B37" s="19"/>
      <c r="C37" s="99"/>
      <c r="D37" s="99"/>
      <c r="E37" s="229"/>
      <c r="F37" s="229"/>
      <c r="G37" s="229"/>
      <c r="H37" s="17"/>
      <c r="I37" s="17"/>
      <c r="J37" s="231"/>
    </row>
    <row r="38" spans="1:11" ht="16">
      <c r="A38" s="18"/>
      <c r="B38" s="19"/>
      <c r="C38" s="99"/>
      <c r="D38" s="99"/>
      <c r="E38" s="229"/>
      <c r="F38" s="229"/>
      <c r="G38" s="229"/>
      <c r="H38" s="17"/>
      <c r="I38" s="17"/>
      <c r="J38" s="231"/>
    </row>
    <row r="39" spans="1:11" ht="16">
      <c r="A39" s="18"/>
      <c r="B39" s="19"/>
      <c r="C39" s="99"/>
      <c r="D39" s="99"/>
      <c r="E39" s="498"/>
      <c r="F39" s="498"/>
      <c r="G39" s="498"/>
      <c r="H39" s="498"/>
      <c r="I39" s="498"/>
      <c r="J39" s="229"/>
    </row>
    <row r="40" spans="1:11" ht="16">
      <c r="A40" s="18"/>
      <c r="B40" s="19"/>
      <c r="C40" s="99"/>
      <c r="D40" s="99"/>
      <c r="E40" s="498"/>
      <c r="F40" s="498"/>
      <c r="G40" s="498"/>
      <c r="H40" s="498"/>
      <c r="I40" s="498"/>
      <c r="J40" s="229"/>
      <c r="K40" s="20"/>
    </row>
    <row r="41" spans="1:11" ht="16">
      <c r="A41" s="18"/>
      <c r="B41" s="19"/>
      <c r="C41" s="99"/>
      <c r="D41" s="99"/>
      <c r="E41" s="498"/>
      <c r="F41" s="498"/>
      <c r="G41" s="498"/>
      <c r="H41" s="498"/>
      <c r="I41" s="498"/>
      <c r="J41" s="229"/>
      <c r="K41" s="20"/>
    </row>
    <row r="42" spans="1:11" ht="16">
      <c r="A42" s="18"/>
      <c r="B42" s="19"/>
      <c r="C42" s="99"/>
      <c r="D42" s="99"/>
      <c r="E42" s="498"/>
      <c r="F42" s="498"/>
      <c r="G42" s="498"/>
      <c r="H42" s="498"/>
      <c r="I42" s="498"/>
      <c r="J42" s="229"/>
      <c r="K42" s="20"/>
    </row>
    <row r="43" spans="1:11" ht="16">
      <c r="A43" s="18"/>
      <c r="B43" s="19"/>
      <c r="C43" s="99"/>
      <c r="D43" s="99"/>
      <c r="E43" s="498"/>
      <c r="F43" s="498"/>
      <c r="G43" s="498"/>
      <c r="H43" s="498"/>
      <c r="I43" s="498"/>
      <c r="J43" s="229"/>
      <c r="K43" s="20"/>
    </row>
    <row r="44" spans="1:11" ht="16">
      <c r="A44" s="18"/>
      <c r="B44" s="19"/>
      <c r="C44" s="99"/>
      <c r="D44" s="99"/>
      <c r="E44" s="498"/>
      <c r="F44" s="498"/>
      <c r="G44" s="498"/>
      <c r="H44" s="498"/>
      <c r="I44" s="498"/>
      <c r="J44" s="229"/>
      <c r="K44" s="20"/>
    </row>
    <row r="45" spans="1:11" ht="16">
      <c r="A45" s="18"/>
      <c r="B45" s="19"/>
      <c r="C45" s="99"/>
      <c r="D45" s="99"/>
      <c r="E45" s="498"/>
      <c r="F45" s="498"/>
      <c r="G45" s="498"/>
      <c r="H45" s="498"/>
      <c r="I45" s="498"/>
      <c r="J45" s="229"/>
      <c r="K45" s="20"/>
    </row>
    <row r="46" spans="1:11" ht="16">
      <c r="A46" s="18"/>
      <c r="B46" s="19"/>
      <c r="C46" s="99"/>
      <c r="D46" s="99"/>
      <c r="E46" s="498"/>
      <c r="F46" s="498"/>
      <c r="G46" s="498"/>
      <c r="H46" s="498"/>
      <c r="I46" s="498"/>
      <c r="J46" s="229"/>
      <c r="K46" s="20"/>
    </row>
    <row r="47" spans="1:11" ht="16">
      <c r="A47" s="18"/>
      <c r="B47" s="19"/>
      <c r="C47" s="99"/>
      <c r="D47" s="99"/>
      <c r="E47" s="498"/>
      <c r="F47" s="498"/>
      <c r="G47" s="498"/>
      <c r="H47" s="498"/>
      <c r="I47" s="498"/>
      <c r="J47" s="229"/>
      <c r="K47" s="20"/>
    </row>
    <row r="48" spans="1:11" ht="16">
      <c r="A48" s="18"/>
      <c r="B48" s="19"/>
      <c r="C48" s="229"/>
      <c r="D48" s="229"/>
      <c r="E48" s="498"/>
      <c r="F48" s="498"/>
      <c r="G48" s="498"/>
      <c r="H48" s="498"/>
      <c r="I48" s="498"/>
      <c r="J48" s="229"/>
      <c r="K48" s="20"/>
    </row>
    <row r="49" spans="1:11" ht="16">
      <c r="A49" s="18"/>
      <c r="B49" s="19"/>
      <c r="C49" s="99"/>
      <c r="D49" s="99"/>
      <c r="E49" s="499"/>
      <c r="F49" s="499"/>
      <c r="G49" s="499"/>
      <c r="H49" s="499"/>
      <c r="I49" s="499"/>
      <c r="J49" s="230"/>
      <c r="K49" s="20"/>
    </row>
    <row r="50" spans="1:11" ht="16">
      <c r="A50" s="18"/>
      <c r="B50" s="19"/>
      <c r="C50" s="101"/>
      <c r="D50" s="101"/>
      <c r="E50" s="499"/>
      <c r="F50" s="499"/>
      <c r="G50" s="499"/>
      <c r="H50" s="499"/>
      <c r="I50" s="499"/>
      <c r="J50" s="230"/>
      <c r="K50" s="20"/>
    </row>
    <row r="51" spans="1:11" ht="16">
      <c r="A51" s="18"/>
      <c r="B51" s="19"/>
      <c r="C51" s="99"/>
      <c r="D51" s="99"/>
      <c r="E51" s="499"/>
      <c r="F51" s="499"/>
      <c r="G51" s="499"/>
      <c r="H51" s="499"/>
      <c r="I51" s="499"/>
      <c r="J51" s="230"/>
      <c r="K51" s="20"/>
    </row>
  </sheetData>
  <mergeCells count="14">
    <mergeCell ref="E49:I49"/>
    <mergeCell ref="E50:I50"/>
    <mergeCell ref="E51:I51"/>
    <mergeCell ref="E42:I42"/>
    <mergeCell ref="E43:I43"/>
    <mergeCell ref="E44:I44"/>
    <mergeCell ref="E45:I45"/>
    <mergeCell ref="E46:I46"/>
    <mergeCell ref="E47:I47"/>
    <mergeCell ref="F2:G2"/>
    <mergeCell ref="E41:I41"/>
    <mergeCell ref="E39:I39"/>
    <mergeCell ref="E40:I40"/>
    <mergeCell ref="E48:I48"/>
  </mergeCells>
  <phoneticPr fontId="3" type="noConversion"/>
  <conditionalFormatting sqref="I5:J6 I11:J11 F11:G11 E13:G13 I13:J13 J12">
    <cfRule type="cellIs" dxfId="122" priority="32" stopIfTrue="1" operator="lessThan">
      <formula>0</formula>
    </cfRule>
  </conditionalFormatting>
  <conditionalFormatting sqref="E22 I21:I22">
    <cfRule type="cellIs" dxfId="121" priority="26" stopIfTrue="1" operator="lessThan">
      <formula>0</formula>
    </cfRule>
  </conditionalFormatting>
  <conditionalFormatting sqref="E21:G21">
    <cfRule type="cellIs" dxfId="120" priority="27" stopIfTrue="1" operator="lessThan">
      <formula>0</formula>
    </cfRule>
  </conditionalFormatting>
  <conditionalFormatting sqref="I24">
    <cfRule type="cellIs" dxfId="119" priority="23" stopIfTrue="1" operator="lessThan">
      <formula>0</formula>
    </cfRule>
  </conditionalFormatting>
  <conditionalFormatting sqref="I8:J8">
    <cfRule type="cellIs" dxfId="118" priority="22" stopIfTrue="1" operator="lessThan">
      <formula>0</formula>
    </cfRule>
  </conditionalFormatting>
  <conditionalFormatting sqref="J7">
    <cfRule type="cellIs" dxfId="117" priority="21" stopIfTrue="1" operator="lessThan">
      <formula>0</formula>
    </cfRule>
  </conditionalFormatting>
  <conditionalFormatting sqref="I7">
    <cfRule type="cellIs" dxfId="116" priority="20" stopIfTrue="1" operator="lessThan">
      <formula>0</formula>
    </cfRule>
  </conditionalFormatting>
  <conditionalFormatting sqref="E26:G26 E24:G24 E28:G28 J27 J25 J21:J22 J14:J15 I16:J16 I20:J20 J17:J19">
    <cfRule type="cellIs" dxfId="115" priority="30" stopIfTrue="1" operator="lessThan">
      <formula>0</formula>
    </cfRule>
  </conditionalFormatting>
  <conditionalFormatting sqref="J23">
    <cfRule type="cellIs" dxfId="114" priority="28" stopIfTrue="1" operator="lessThan">
      <formula>0</formula>
    </cfRule>
  </conditionalFormatting>
  <conditionalFormatting sqref="I28">
    <cfRule type="cellIs" dxfId="113" priority="29" stopIfTrue="1" operator="lessThan">
      <formula>0</formula>
    </cfRule>
  </conditionalFormatting>
  <conditionalFormatting sqref="I23">
    <cfRule type="cellIs" dxfId="112" priority="24" stopIfTrue="1" operator="lessThan">
      <formula>0</formula>
    </cfRule>
  </conditionalFormatting>
  <conditionalFormatting sqref="I25:I27">
    <cfRule type="cellIs" dxfId="111" priority="25" stopIfTrue="1" operator="lessThan">
      <formula>0</formula>
    </cfRule>
  </conditionalFormatting>
  <conditionalFormatting sqref="F9:G9 I9:J9">
    <cfRule type="cellIs" dxfId="110" priority="19" stopIfTrue="1" operator="lessThan">
      <formula>0</formula>
    </cfRule>
  </conditionalFormatting>
  <conditionalFormatting sqref="J10">
    <cfRule type="cellIs" dxfId="109" priority="18" stopIfTrue="1" operator="lessThan">
      <formula>0</formula>
    </cfRule>
  </conditionalFormatting>
  <conditionalFormatting sqref="F10:G10 I10">
    <cfRule type="cellIs" dxfId="108" priority="17" stopIfTrue="1" operator="lessThan">
      <formula>0</formula>
    </cfRule>
  </conditionalFormatting>
  <conditionalFormatting sqref="E12:F12 I12">
    <cfRule type="cellIs" dxfId="107" priority="16" stopIfTrue="1" operator="lessThan">
      <formula>0</formula>
    </cfRule>
  </conditionalFormatting>
  <conditionalFormatting sqref="G12">
    <cfRule type="cellIs" dxfId="106" priority="15" stopIfTrue="1" operator="lessThan">
      <formula>0</formula>
    </cfRule>
  </conditionalFormatting>
  <conditionalFormatting sqref="E17:G19">
    <cfRule type="cellIs" dxfId="105" priority="14" stopIfTrue="1" operator="lessThan">
      <formula>0</formula>
    </cfRule>
  </conditionalFormatting>
  <conditionalFormatting sqref="I17:I19">
    <cfRule type="cellIs" dxfId="104" priority="13" stopIfTrue="1" operator="lessThan">
      <formula>0</formula>
    </cfRule>
  </conditionalFormatting>
  <conditionalFormatting sqref="E15:G15">
    <cfRule type="cellIs" dxfId="103" priority="5" stopIfTrue="1" operator="lessThan">
      <formula>0</formula>
    </cfRule>
  </conditionalFormatting>
  <conditionalFormatting sqref="I15">
    <cfRule type="cellIs" dxfId="102" priority="4" stopIfTrue="1" operator="lessThan">
      <formula>0</formula>
    </cfRule>
  </conditionalFormatting>
  <conditionalFormatting sqref="I14">
    <cfRule type="cellIs" dxfId="101" priority="6" stopIfTrue="1" operator="lessThan">
      <formula>0</formula>
    </cfRule>
  </conditionalFormatting>
  <conditionalFormatting sqref="E11">
    <cfRule type="cellIs" dxfId="100" priority="3" stopIfTrue="1" operator="lessThan">
      <formula>0</formula>
    </cfRule>
  </conditionalFormatting>
  <conditionalFormatting sqref="E9">
    <cfRule type="cellIs" dxfId="99" priority="2" stopIfTrue="1" operator="lessThan">
      <formula>0</formula>
    </cfRule>
  </conditionalFormatting>
  <conditionalFormatting sqref="E10">
    <cfRule type="cellIs" dxfId="98" priority="1" stopIfTrue="1" operator="lessThan">
      <formula>0</formula>
    </cfRule>
  </conditionalFormatting>
  <pageMargins left="0.7" right="0.7" top="0.75" bottom="0.75" header="0.3" footer="0.3"/>
  <pageSetup paperSize="9" scale="63" orientation="portrait" r:id="rId1"/>
  <ignoredErrors>
    <ignoredError sqref="I12 I14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8176C-0689-44F4-BFE3-1686F5EEEE5D}">
  <sheetPr>
    <pageSetUpPr fitToPage="1"/>
  </sheetPr>
  <dimension ref="A1:IM48"/>
  <sheetViews>
    <sheetView zoomScale="85" zoomScaleNormal="85" workbookViewId="0">
      <selection activeCell="B1" sqref="B1:J28"/>
    </sheetView>
  </sheetViews>
  <sheetFormatPr baseColWidth="10" defaultColWidth="11" defaultRowHeight="14" customHeight="1"/>
  <cols>
    <col min="1" max="1" width="3.6640625" style="74" customWidth="1"/>
    <col min="2" max="2" width="7" style="20" customWidth="1"/>
    <col min="3" max="3" width="36.33203125" style="20" customWidth="1"/>
    <col min="4" max="4" width="27.6640625" style="20" customWidth="1"/>
    <col min="5" max="6" width="6.6640625" style="20" customWidth="1"/>
    <col min="7" max="7" width="12" style="20" customWidth="1"/>
    <col min="8" max="8" width="11.1640625" style="20" customWidth="1"/>
    <col min="9" max="9" width="14.6640625" style="20" customWidth="1"/>
    <col min="10" max="10" width="7.83203125" style="102" customWidth="1"/>
    <col min="11" max="11" width="15" style="229" customWidth="1"/>
    <col min="12" max="256" width="11" style="20"/>
    <col min="257" max="257" width="3.6640625" style="20" customWidth="1"/>
    <col min="258" max="258" width="7" style="20" customWidth="1"/>
    <col min="259" max="259" width="36.33203125" style="20" customWidth="1"/>
    <col min="260" max="260" width="27.6640625" style="20" customWidth="1"/>
    <col min="261" max="262" width="10.33203125" style="20" customWidth="1"/>
    <col min="263" max="263" width="14.6640625" style="20" customWidth="1"/>
    <col min="264" max="264" width="16.83203125" style="20" customWidth="1"/>
    <col min="265" max="265" width="18.83203125" style="20" customWidth="1"/>
    <col min="266" max="266" width="11.1640625" style="20" customWidth="1"/>
    <col min="267" max="267" width="15" style="20" customWidth="1"/>
    <col min="268" max="512" width="11" style="20"/>
    <col min="513" max="513" width="3.6640625" style="20" customWidth="1"/>
    <col min="514" max="514" width="7" style="20" customWidth="1"/>
    <col min="515" max="515" width="36.33203125" style="20" customWidth="1"/>
    <col min="516" max="516" width="27.6640625" style="20" customWidth="1"/>
    <col min="517" max="518" width="10.33203125" style="20" customWidth="1"/>
    <col min="519" max="519" width="14.6640625" style="20" customWidth="1"/>
    <col min="520" max="520" width="16.83203125" style="20" customWidth="1"/>
    <col min="521" max="521" width="18.83203125" style="20" customWidth="1"/>
    <col min="522" max="522" width="11.1640625" style="20" customWidth="1"/>
    <col min="523" max="523" width="15" style="20" customWidth="1"/>
    <col min="524" max="768" width="11" style="20"/>
    <col min="769" max="769" width="3.6640625" style="20" customWidth="1"/>
    <col min="770" max="770" width="7" style="20" customWidth="1"/>
    <col min="771" max="771" width="36.33203125" style="20" customWidth="1"/>
    <col min="772" max="772" width="27.6640625" style="20" customWidth="1"/>
    <col min="773" max="774" width="10.33203125" style="20" customWidth="1"/>
    <col min="775" max="775" width="14.6640625" style="20" customWidth="1"/>
    <col min="776" max="776" width="16.83203125" style="20" customWidth="1"/>
    <col min="777" max="777" width="18.83203125" style="20" customWidth="1"/>
    <col min="778" max="778" width="11.1640625" style="20" customWidth="1"/>
    <col min="779" max="779" width="15" style="20" customWidth="1"/>
    <col min="780" max="1024" width="11" style="20"/>
    <col min="1025" max="1025" width="3.6640625" style="20" customWidth="1"/>
    <col min="1026" max="1026" width="7" style="20" customWidth="1"/>
    <col min="1027" max="1027" width="36.33203125" style="20" customWidth="1"/>
    <col min="1028" max="1028" width="27.6640625" style="20" customWidth="1"/>
    <col min="1029" max="1030" width="10.33203125" style="20" customWidth="1"/>
    <col min="1031" max="1031" width="14.6640625" style="20" customWidth="1"/>
    <col min="1032" max="1032" width="16.83203125" style="20" customWidth="1"/>
    <col min="1033" max="1033" width="18.83203125" style="20" customWidth="1"/>
    <col min="1034" max="1034" width="11.1640625" style="20" customWidth="1"/>
    <col min="1035" max="1035" width="15" style="20" customWidth="1"/>
    <col min="1036" max="1280" width="11" style="20"/>
    <col min="1281" max="1281" width="3.6640625" style="20" customWidth="1"/>
    <col min="1282" max="1282" width="7" style="20" customWidth="1"/>
    <col min="1283" max="1283" width="36.33203125" style="20" customWidth="1"/>
    <col min="1284" max="1284" width="27.6640625" style="20" customWidth="1"/>
    <col min="1285" max="1286" width="10.33203125" style="20" customWidth="1"/>
    <col min="1287" max="1287" width="14.6640625" style="20" customWidth="1"/>
    <col min="1288" max="1288" width="16.83203125" style="20" customWidth="1"/>
    <col min="1289" max="1289" width="18.83203125" style="20" customWidth="1"/>
    <col min="1290" max="1290" width="11.1640625" style="20" customWidth="1"/>
    <col min="1291" max="1291" width="15" style="20" customWidth="1"/>
    <col min="1292" max="1536" width="11" style="20"/>
    <col min="1537" max="1537" width="3.6640625" style="20" customWidth="1"/>
    <col min="1538" max="1538" width="7" style="20" customWidth="1"/>
    <col min="1539" max="1539" width="36.33203125" style="20" customWidth="1"/>
    <col min="1540" max="1540" width="27.6640625" style="20" customWidth="1"/>
    <col min="1541" max="1542" width="10.33203125" style="20" customWidth="1"/>
    <col min="1543" max="1543" width="14.6640625" style="20" customWidth="1"/>
    <col min="1544" max="1544" width="16.83203125" style="20" customWidth="1"/>
    <col min="1545" max="1545" width="18.83203125" style="20" customWidth="1"/>
    <col min="1546" max="1546" width="11.1640625" style="20" customWidth="1"/>
    <col min="1547" max="1547" width="15" style="20" customWidth="1"/>
    <col min="1548" max="1792" width="11" style="20"/>
    <col min="1793" max="1793" width="3.6640625" style="20" customWidth="1"/>
    <col min="1794" max="1794" width="7" style="20" customWidth="1"/>
    <col min="1795" max="1795" width="36.33203125" style="20" customWidth="1"/>
    <col min="1796" max="1796" width="27.6640625" style="20" customWidth="1"/>
    <col min="1797" max="1798" width="10.33203125" style="20" customWidth="1"/>
    <col min="1799" max="1799" width="14.6640625" style="20" customWidth="1"/>
    <col min="1800" max="1800" width="16.83203125" style="20" customWidth="1"/>
    <col min="1801" max="1801" width="18.83203125" style="20" customWidth="1"/>
    <col min="1802" max="1802" width="11.1640625" style="20" customWidth="1"/>
    <col min="1803" max="1803" width="15" style="20" customWidth="1"/>
    <col min="1804" max="2048" width="11" style="20"/>
    <col min="2049" max="2049" width="3.6640625" style="20" customWidth="1"/>
    <col min="2050" max="2050" width="7" style="20" customWidth="1"/>
    <col min="2051" max="2051" width="36.33203125" style="20" customWidth="1"/>
    <col min="2052" max="2052" width="27.6640625" style="20" customWidth="1"/>
    <col min="2053" max="2054" width="10.33203125" style="20" customWidth="1"/>
    <col min="2055" max="2055" width="14.6640625" style="20" customWidth="1"/>
    <col min="2056" max="2056" width="16.83203125" style="20" customWidth="1"/>
    <col min="2057" max="2057" width="18.83203125" style="20" customWidth="1"/>
    <col min="2058" max="2058" width="11.1640625" style="20" customWidth="1"/>
    <col min="2059" max="2059" width="15" style="20" customWidth="1"/>
    <col min="2060" max="2304" width="11" style="20"/>
    <col min="2305" max="2305" width="3.6640625" style="20" customWidth="1"/>
    <col min="2306" max="2306" width="7" style="20" customWidth="1"/>
    <col min="2307" max="2307" width="36.33203125" style="20" customWidth="1"/>
    <col min="2308" max="2308" width="27.6640625" style="20" customWidth="1"/>
    <col min="2309" max="2310" width="10.33203125" style="20" customWidth="1"/>
    <col min="2311" max="2311" width="14.6640625" style="20" customWidth="1"/>
    <col min="2312" max="2312" width="16.83203125" style="20" customWidth="1"/>
    <col min="2313" max="2313" width="18.83203125" style="20" customWidth="1"/>
    <col min="2314" max="2314" width="11.1640625" style="20" customWidth="1"/>
    <col min="2315" max="2315" width="15" style="20" customWidth="1"/>
    <col min="2316" max="2560" width="11" style="20"/>
    <col min="2561" max="2561" width="3.6640625" style="20" customWidth="1"/>
    <col min="2562" max="2562" width="7" style="20" customWidth="1"/>
    <col min="2563" max="2563" width="36.33203125" style="20" customWidth="1"/>
    <col min="2564" max="2564" width="27.6640625" style="20" customWidth="1"/>
    <col min="2565" max="2566" width="10.33203125" style="20" customWidth="1"/>
    <col min="2567" max="2567" width="14.6640625" style="20" customWidth="1"/>
    <col min="2568" max="2568" width="16.83203125" style="20" customWidth="1"/>
    <col min="2569" max="2569" width="18.83203125" style="20" customWidth="1"/>
    <col min="2570" max="2570" width="11.1640625" style="20" customWidth="1"/>
    <col min="2571" max="2571" width="15" style="20" customWidth="1"/>
    <col min="2572" max="2816" width="11" style="20"/>
    <col min="2817" max="2817" width="3.6640625" style="20" customWidth="1"/>
    <col min="2818" max="2818" width="7" style="20" customWidth="1"/>
    <col min="2819" max="2819" width="36.33203125" style="20" customWidth="1"/>
    <col min="2820" max="2820" width="27.6640625" style="20" customWidth="1"/>
    <col min="2821" max="2822" width="10.33203125" style="20" customWidth="1"/>
    <col min="2823" max="2823" width="14.6640625" style="20" customWidth="1"/>
    <col min="2824" max="2824" width="16.83203125" style="20" customWidth="1"/>
    <col min="2825" max="2825" width="18.83203125" style="20" customWidth="1"/>
    <col min="2826" max="2826" width="11.1640625" style="20" customWidth="1"/>
    <col min="2827" max="2827" width="15" style="20" customWidth="1"/>
    <col min="2828" max="3072" width="11" style="20"/>
    <col min="3073" max="3073" width="3.6640625" style="20" customWidth="1"/>
    <col min="3074" max="3074" width="7" style="20" customWidth="1"/>
    <col min="3075" max="3075" width="36.33203125" style="20" customWidth="1"/>
    <col min="3076" max="3076" width="27.6640625" style="20" customWidth="1"/>
    <col min="3077" max="3078" width="10.33203125" style="20" customWidth="1"/>
    <col min="3079" max="3079" width="14.6640625" style="20" customWidth="1"/>
    <col min="3080" max="3080" width="16.83203125" style="20" customWidth="1"/>
    <col min="3081" max="3081" width="18.83203125" style="20" customWidth="1"/>
    <col min="3082" max="3082" width="11.1640625" style="20" customWidth="1"/>
    <col min="3083" max="3083" width="15" style="20" customWidth="1"/>
    <col min="3084" max="3328" width="11" style="20"/>
    <col min="3329" max="3329" width="3.6640625" style="20" customWidth="1"/>
    <col min="3330" max="3330" width="7" style="20" customWidth="1"/>
    <col min="3331" max="3331" width="36.33203125" style="20" customWidth="1"/>
    <col min="3332" max="3332" width="27.6640625" style="20" customWidth="1"/>
    <col min="3333" max="3334" width="10.33203125" style="20" customWidth="1"/>
    <col min="3335" max="3335" width="14.6640625" style="20" customWidth="1"/>
    <col min="3336" max="3336" width="16.83203125" style="20" customWidth="1"/>
    <col min="3337" max="3337" width="18.83203125" style="20" customWidth="1"/>
    <col min="3338" max="3338" width="11.1640625" style="20" customWidth="1"/>
    <col min="3339" max="3339" width="15" style="20" customWidth="1"/>
    <col min="3340" max="3584" width="11" style="20"/>
    <col min="3585" max="3585" width="3.6640625" style="20" customWidth="1"/>
    <col min="3586" max="3586" width="7" style="20" customWidth="1"/>
    <col min="3587" max="3587" width="36.33203125" style="20" customWidth="1"/>
    <col min="3588" max="3588" width="27.6640625" style="20" customWidth="1"/>
    <col min="3589" max="3590" width="10.33203125" style="20" customWidth="1"/>
    <col min="3591" max="3591" width="14.6640625" style="20" customWidth="1"/>
    <col min="3592" max="3592" width="16.83203125" style="20" customWidth="1"/>
    <col min="3593" max="3593" width="18.83203125" style="20" customWidth="1"/>
    <col min="3594" max="3594" width="11.1640625" style="20" customWidth="1"/>
    <col min="3595" max="3595" width="15" style="20" customWidth="1"/>
    <col min="3596" max="3840" width="11" style="20"/>
    <col min="3841" max="3841" width="3.6640625" style="20" customWidth="1"/>
    <col min="3842" max="3842" width="7" style="20" customWidth="1"/>
    <col min="3843" max="3843" width="36.33203125" style="20" customWidth="1"/>
    <col min="3844" max="3844" width="27.6640625" style="20" customWidth="1"/>
    <col min="3845" max="3846" width="10.33203125" style="20" customWidth="1"/>
    <col min="3847" max="3847" width="14.6640625" style="20" customWidth="1"/>
    <col min="3848" max="3848" width="16.83203125" style="20" customWidth="1"/>
    <col min="3849" max="3849" width="18.83203125" style="20" customWidth="1"/>
    <col min="3850" max="3850" width="11.1640625" style="20" customWidth="1"/>
    <col min="3851" max="3851" width="15" style="20" customWidth="1"/>
    <col min="3852" max="4096" width="11" style="20"/>
    <col min="4097" max="4097" width="3.6640625" style="20" customWidth="1"/>
    <col min="4098" max="4098" width="7" style="20" customWidth="1"/>
    <col min="4099" max="4099" width="36.33203125" style="20" customWidth="1"/>
    <col min="4100" max="4100" width="27.6640625" style="20" customWidth="1"/>
    <col min="4101" max="4102" width="10.33203125" style="20" customWidth="1"/>
    <col min="4103" max="4103" width="14.6640625" style="20" customWidth="1"/>
    <col min="4104" max="4104" width="16.83203125" style="20" customWidth="1"/>
    <col min="4105" max="4105" width="18.83203125" style="20" customWidth="1"/>
    <col min="4106" max="4106" width="11.1640625" style="20" customWidth="1"/>
    <col min="4107" max="4107" width="15" style="20" customWidth="1"/>
    <col min="4108" max="4352" width="11" style="20"/>
    <col min="4353" max="4353" width="3.6640625" style="20" customWidth="1"/>
    <col min="4354" max="4354" width="7" style="20" customWidth="1"/>
    <col min="4355" max="4355" width="36.33203125" style="20" customWidth="1"/>
    <col min="4356" max="4356" width="27.6640625" style="20" customWidth="1"/>
    <col min="4357" max="4358" width="10.33203125" style="20" customWidth="1"/>
    <col min="4359" max="4359" width="14.6640625" style="20" customWidth="1"/>
    <col min="4360" max="4360" width="16.83203125" style="20" customWidth="1"/>
    <col min="4361" max="4361" width="18.83203125" style="20" customWidth="1"/>
    <col min="4362" max="4362" width="11.1640625" style="20" customWidth="1"/>
    <col min="4363" max="4363" width="15" style="20" customWidth="1"/>
    <col min="4364" max="4608" width="11" style="20"/>
    <col min="4609" max="4609" width="3.6640625" style="20" customWidth="1"/>
    <col min="4610" max="4610" width="7" style="20" customWidth="1"/>
    <col min="4611" max="4611" width="36.33203125" style="20" customWidth="1"/>
    <col min="4612" max="4612" width="27.6640625" style="20" customWidth="1"/>
    <col min="4613" max="4614" width="10.33203125" style="20" customWidth="1"/>
    <col min="4615" max="4615" width="14.6640625" style="20" customWidth="1"/>
    <col min="4616" max="4616" width="16.83203125" style="20" customWidth="1"/>
    <col min="4617" max="4617" width="18.83203125" style="20" customWidth="1"/>
    <col min="4618" max="4618" width="11.1640625" style="20" customWidth="1"/>
    <col min="4619" max="4619" width="15" style="20" customWidth="1"/>
    <col min="4620" max="4864" width="11" style="20"/>
    <col min="4865" max="4865" width="3.6640625" style="20" customWidth="1"/>
    <col min="4866" max="4866" width="7" style="20" customWidth="1"/>
    <col min="4867" max="4867" width="36.33203125" style="20" customWidth="1"/>
    <col min="4868" max="4868" width="27.6640625" style="20" customWidth="1"/>
    <col min="4869" max="4870" width="10.33203125" style="20" customWidth="1"/>
    <col min="4871" max="4871" width="14.6640625" style="20" customWidth="1"/>
    <col min="4872" max="4872" width="16.83203125" style="20" customWidth="1"/>
    <col min="4873" max="4873" width="18.83203125" style="20" customWidth="1"/>
    <col min="4874" max="4874" width="11.1640625" style="20" customWidth="1"/>
    <col min="4875" max="4875" width="15" style="20" customWidth="1"/>
    <col min="4876" max="5120" width="11" style="20"/>
    <col min="5121" max="5121" width="3.6640625" style="20" customWidth="1"/>
    <col min="5122" max="5122" width="7" style="20" customWidth="1"/>
    <col min="5123" max="5123" width="36.33203125" style="20" customWidth="1"/>
    <col min="5124" max="5124" width="27.6640625" style="20" customWidth="1"/>
    <col min="5125" max="5126" width="10.33203125" style="20" customWidth="1"/>
    <col min="5127" max="5127" width="14.6640625" style="20" customWidth="1"/>
    <col min="5128" max="5128" width="16.83203125" style="20" customWidth="1"/>
    <col min="5129" max="5129" width="18.83203125" style="20" customWidth="1"/>
    <col min="5130" max="5130" width="11.1640625" style="20" customWidth="1"/>
    <col min="5131" max="5131" width="15" style="20" customWidth="1"/>
    <col min="5132" max="5376" width="11" style="20"/>
    <col min="5377" max="5377" width="3.6640625" style="20" customWidth="1"/>
    <col min="5378" max="5378" width="7" style="20" customWidth="1"/>
    <col min="5379" max="5379" width="36.33203125" style="20" customWidth="1"/>
    <col min="5380" max="5380" width="27.6640625" style="20" customWidth="1"/>
    <col min="5381" max="5382" width="10.33203125" style="20" customWidth="1"/>
    <col min="5383" max="5383" width="14.6640625" style="20" customWidth="1"/>
    <col min="5384" max="5384" width="16.83203125" style="20" customWidth="1"/>
    <col min="5385" max="5385" width="18.83203125" style="20" customWidth="1"/>
    <col min="5386" max="5386" width="11.1640625" style="20" customWidth="1"/>
    <col min="5387" max="5387" width="15" style="20" customWidth="1"/>
    <col min="5388" max="5632" width="11" style="20"/>
    <col min="5633" max="5633" width="3.6640625" style="20" customWidth="1"/>
    <col min="5634" max="5634" width="7" style="20" customWidth="1"/>
    <col min="5635" max="5635" width="36.33203125" style="20" customWidth="1"/>
    <col min="5636" max="5636" width="27.6640625" style="20" customWidth="1"/>
    <col min="5637" max="5638" width="10.33203125" style="20" customWidth="1"/>
    <col min="5639" max="5639" width="14.6640625" style="20" customWidth="1"/>
    <col min="5640" max="5640" width="16.83203125" style="20" customWidth="1"/>
    <col min="5641" max="5641" width="18.83203125" style="20" customWidth="1"/>
    <col min="5642" max="5642" width="11.1640625" style="20" customWidth="1"/>
    <col min="5643" max="5643" width="15" style="20" customWidth="1"/>
    <col min="5644" max="5888" width="11" style="20"/>
    <col min="5889" max="5889" width="3.6640625" style="20" customWidth="1"/>
    <col min="5890" max="5890" width="7" style="20" customWidth="1"/>
    <col min="5891" max="5891" width="36.33203125" style="20" customWidth="1"/>
    <col min="5892" max="5892" width="27.6640625" style="20" customWidth="1"/>
    <col min="5893" max="5894" width="10.33203125" style="20" customWidth="1"/>
    <col min="5895" max="5895" width="14.6640625" style="20" customWidth="1"/>
    <col min="5896" max="5896" width="16.83203125" style="20" customWidth="1"/>
    <col min="5897" max="5897" width="18.83203125" style="20" customWidth="1"/>
    <col min="5898" max="5898" width="11.1640625" style="20" customWidth="1"/>
    <col min="5899" max="5899" width="15" style="20" customWidth="1"/>
    <col min="5900" max="6144" width="11" style="20"/>
    <col min="6145" max="6145" width="3.6640625" style="20" customWidth="1"/>
    <col min="6146" max="6146" width="7" style="20" customWidth="1"/>
    <col min="6147" max="6147" width="36.33203125" style="20" customWidth="1"/>
    <col min="6148" max="6148" width="27.6640625" style="20" customWidth="1"/>
    <col min="6149" max="6150" width="10.33203125" style="20" customWidth="1"/>
    <col min="6151" max="6151" width="14.6640625" style="20" customWidth="1"/>
    <col min="6152" max="6152" width="16.83203125" style="20" customWidth="1"/>
    <col min="6153" max="6153" width="18.83203125" style="20" customWidth="1"/>
    <col min="6154" max="6154" width="11.1640625" style="20" customWidth="1"/>
    <col min="6155" max="6155" width="15" style="20" customWidth="1"/>
    <col min="6156" max="6400" width="11" style="20"/>
    <col min="6401" max="6401" width="3.6640625" style="20" customWidth="1"/>
    <col min="6402" max="6402" width="7" style="20" customWidth="1"/>
    <col min="6403" max="6403" width="36.33203125" style="20" customWidth="1"/>
    <col min="6404" max="6404" width="27.6640625" style="20" customWidth="1"/>
    <col min="6405" max="6406" width="10.33203125" style="20" customWidth="1"/>
    <col min="6407" max="6407" width="14.6640625" style="20" customWidth="1"/>
    <col min="6408" max="6408" width="16.83203125" style="20" customWidth="1"/>
    <col min="6409" max="6409" width="18.83203125" style="20" customWidth="1"/>
    <col min="6410" max="6410" width="11.1640625" style="20" customWidth="1"/>
    <col min="6411" max="6411" width="15" style="20" customWidth="1"/>
    <col min="6412" max="6656" width="11" style="20"/>
    <col min="6657" max="6657" width="3.6640625" style="20" customWidth="1"/>
    <col min="6658" max="6658" width="7" style="20" customWidth="1"/>
    <col min="6659" max="6659" width="36.33203125" style="20" customWidth="1"/>
    <col min="6660" max="6660" width="27.6640625" style="20" customWidth="1"/>
    <col min="6661" max="6662" width="10.33203125" style="20" customWidth="1"/>
    <col min="6663" max="6663" width="14.6640625" style="20" customWidth="1"/>
    <col min="6664" max="6664" width="16.83203125" style="20" customWidth="1"/>
    <col min="6665" max="6665" width="18.83203125" style="20" customWidth="1"/>
    <col min="6666" max="6666" width="11.1640625" style="20" customWidth="1"/>
    <col min="6667" max="6667" width="15" style="20" customWidth="1"/>
    <col min="6668" max="6912" width="11" style="20"/>
    <col min="6913" max="6913" width="3.6640625" style="20" customWidth="1"/>
    <col min="6914" max="6914" width="7" style="20" customWidth="1"/>
    <col min="6915" max="6915" width="36.33203125" style="20" customWidth="1"/>
    <col min="6916" max="6916" width="27.6640625" style="20" customWidth="1"/>
    <col min="6917" max="6918" width="10.33203125" style="20" customWidth="1"/>
    <col min="6919" max="6919" width="14.6640625" style="20" customWidth="1"/>
    <col min="6920" max="6920" width="16.83203125" style="20" customWidth="1"/>
    <col min="6921" max="6921" width="18.83203125" style="20" customWidth="1"/>
    <col min="6922" max="6922" width="11.1640625" style="20" customWidth="1"/>
    <col min="6923" max="6923" width="15" style="20" customWidth="1"/>
    <col min="6924" max="7168" width="11" style="20"/>
    <col min="7169" max="7169" width="3.6640625" style="20" customWidth="1"/>
    <col min="7170" max="7170" width="7" style="20" customWidth="1"/>
    <col min="7171" max="7171" width="36.33203125" style="20" customWidth="1"/>
    <col min="7172" max="7172" width="27.6640625" style="20" customWidth="1"/>
    <col min="7173" max="7174" width="10.33203125" style="20" customWidth="1"/>
    <col min="7175" max="7175" width="14.6640625" style="20" customWidth="1"/>
    <col min="7176" max="7176" width="16.83203125" style="20" customWidth="1"/>
    <col min="7177" max="7177" width="18.83203125" style="20" customWidth="1"/>
    <col min="7178" max="7178" width="11.1640625" style="20" customWidth="1"/>
    <col min="7179" max="7179" width="15" style="20" customWidth="1"/>
    <col min="7180" max="7424" width="11" style="20"/>
    <col min="7425" max="7425" width="3.6640625" style="20" customWidth="1"/>
    <col min="7426" max="7426" width="7" style="20" customWidth="1"/>
    <col min="7427" max="7427" width="36.33203125" style="20" customWidth="1"/>
    <col min="7428" max="7428" width="27.6640625" style="20" customWidth="1"/>
    <col min="7429" max="7430" width="10.33203125" style="20" customWidth="1"/>
    <col min="7431" max="7431" width="14.6640625" style="20" customWidth="1"/>
    <col min="7432" max="7432" width="16.83203125" style="20" customWidth="1"/>
    <col min="7433" max="7433" width="18.83203125" style="20" customWidth="1"/>
    <col min="7434" max="7434" width="11.1640625" style="20" customWidth="1"/>
    <col min="7435" max="7435" width="15" style="20" customWidth="1"/>
    <col min="7436" max="7680" width="11" style="20"/>
    <col min="7681" max="7681" width="3.6640625" style="20" customWidth="1"/>
    <col min="7682" max="7682" width="7" style="20" customWidth="1"/>
    <col min="7683" max="7683" width="36.33203125" style="20" customWidth="1"/>
    <col min="7684" max="7684" width="27.6640625" style="20" customWidth="1"/>
    <col min="7685" max="7686" width="10.33203125" style="20" customWidth="1"/>
    <col min="7687" max="7687" width="14.6640625" style="20" customWidth="1"/>
    <col min="7688" max="7688" width="16.83203125" style="20" customWidth="1"/>
    <col min="7689" max="7689" width="18.83203125" style="20" customWidth="1"/>
    <col min="7690" max="7690" width="11.1640625" style="20" customWidth="1"/>
    <col min="7691" max="7691" width="15" style="20" customWidth="1"/>
    <col min="7692" max="7936" width="11" style="20"/>
    <col min="7937" max="7937" width="3.6640625" style="20" customWidth="1"/>
    <col min="7938" max="7938" width="7" style="20" customWidth="1"/>
    <col min="7939" max="7939" width="36.33203125" style="20" customWidth="1"/>
    <col min="7940" max="7940" width="27.6640625" style="20" customWidth="1"/>
    <col min="7941" max="7942" width="10.33203125" style="20" customWidth="1"/>
    <col min="7943" max="7943" width="14.6640625" style="20" customWidth="1"/>
    <col min="7944" max="7944" width="16.83203125" style="20" customWidth="1"/>
    <col min="7945" max="7945" width="18.83203125" style="20" customWidth="1"/>
    <col min="7946" max="7946" width="11.1640625" style="20" customWidth="1"/>
    <col min="7947" max="7947" width="15" style="20" customWidth="1"/>
    <col min="7948" max="8192" width="11" style="20"/>
    <col min="8193" max="8193" width="3.6640625" style="20" customWidth="1"/>
    <col min="8194" max="8194" width="7" style="20" customWidth="1"/>
    <col min="8195" max="8195" width="36.33203125" style="20" customWidth="1"/>
    <col min="8196" max="8196" width="27.6640625" style="20" customWidth="1"/>
    <col min="8197" max="8198" width="10.33203125" style="20" customWidth="1"/>
    <col min="8199" max="8199" width="14.6640625" style="20" customWidth="1"/>
    <col min="8200" max="8200" width="16.83203125" style="20" customWidth="1"/>
    <col min="8201" max="8201" width="18.83203125" style="20" customWidth="1"/>
    <col min="8202" max="8202" width="11.1640625" style="20" customWidth="1"/>
    <col min="8203" max="8203" width="15" style="20" customWidth="1"/>
    <col min="8204" max="8448" width="11" style="20"/>
    <col min="8449" max="8449" width="3.6640625" style="20" customWidth="1"/>
    <col min="8450" max="8450" width="7" style="20" customWidth="1"/>
    <col min="8451" max="8451" width="36.33203125" style="20" customWidth="1"/>
    <col min="8452" max="8452" width="27.6640625" style="20" customWidth="1"/>
    <col min="8453" max="8454" width="10.33203125" style="20" customWidth="1"/>
    <col min="8455" max="8455" width="14.6640625" style="20" customWidth="1"/>
    <col min="8456" max="8456" width="16.83203125" style="20" customWidth="1"/>
    <col min="8457" max="8457" width="18.83203125" style="20" customWidth="1"/>
    <col min="8458" max="8458" width="11.1640625" style="20" customWidth="1"/>
    <col min="8459" max="8459" width="15" style="20" customWidth="1"/>
    <col min="8460" max="8704" width="11" style="20"/>
    <col min="8705" max="8705" width="3.6640625" style="20" customWidth="1"/>
    <col min="8706" max="8706" width="7" style="20" customWidth="1"/>
    <col min="8707" max="8707" width="36.33203125" style="20" customWidth="1"/>
    <col min="8708" max="8708" width="27.6640625" style="20" customWidth="1"/>
    <col min="8709" max="8710" width="10.33203125" style="20" customWidth="1"/>
    <col min="8711" max="8711" width="14.6640625" style="20" customWidth="1"/>
    <col min="8712" max="8712" width="16.83203125" style="20" customWidth="1"/>
    <col min="8713" max="8713" width="18.83203125" style="20" customWidth="1"/>
    <col min="8714" max="8714" width="11.1640625" style="20" customWidth="1"/>
    <col min="8715" max="8715" width="15" style="20" customWidth="1"/>
    <col min="8716" max="8960" width="11" style="20"/>
    <col min="8961" max="8961" width="3.6640625" style="20" customWidth="1"/>
    <col min="8962" max="8962" width="7" style="20" customWidth="1"/>
    <col min="8963" max="8963" width="36.33203125" style="20" customWidth="1"/>
    <col min="8964" max="8964" width="27.6640625" style="20" customWidth="1"/>
    <col min="8965" max="8966" width="10.33203125" style="20" customWidth="1"/>
    <col min="8967" max="8967" width="14.6640625" style="20" customWidth="1"/>
    <col min="8968" max="8968" width="16.83203125" style="20" customWidth="1"/>
    <col min="8969" max="8969" width="18.83203125" style="20" customWidth="1"/>
    <col min="8970" max="8970" width="11.1640625" style="20" customWidth="1"/>
    <col min="8971" max="8971" width="15" style="20" customWidth="1"/>
    <col min="8972" max="9216" width="11" style="20"/>
    <col min="9217" max="9217" width="3.6640625" style="20" customWidth="1"/>
    <col min="9218" max="9218" width="7" style="20" customWidth="1"/>
    <col min="9219" max="9219" width="36.33203125" style="20" customWidth="1"/>
    <col min="9220" max="9220" width="27.6640625" style="20" customWidth="1"/>
    <col min="9221" max="9222" width="10.33203125" style="20" customWidth="1"/>
    <col min="9223" max="9223" width="14.6640625" style="20" customWidth="1"/>
    <col min="9224" max="9224" width="16.83203125" style="20" customWidth="1"/>
    <col min="9225" max="9225" width="18.83203125" style="20" customWidth="1"/>
    <col min="9226" max="9226" width="11.1640625" style="20" customWidth="1"/>
    <col min="9227" max="9227" width="15" style="20" customWidth="1"/>
    <col min="9228" max="9472" width="11" style="20"/>
    <col min="9473" max="9473" width="3.6640625" style="20" customWidth="1"/>
    <col min="9474" max="9474" width="7" style="20" customWidth="1"/>
    <col min="9475" max="9475" width="36.33203125" style="20" customWidth="1"/>
    <col min="9476" max="9476" width="27.6640625" style="20" customWidth="1"/>
    <col min="9477" max="9478" width="10.33203125" style="20" customWidth="1"/>
    <col min="9479" max="9479" width="14.6640625" style="20" customWidth="1"/>
    <col min="9480" max="9480" width="16.83203125" style="20" customWidth="1"/>
    <col min="9481" max="9481" width="18.83203125" style="20" customWidth="1"/>
    <col min="9482" max="9482" width="11.1640625" style="20" customWidth="1"/>
    <col min="9483" max="9483" width="15" style="20" customWidth="1"/>
    <col min="9484" max="9728" width="11" style="20"/>
    <col min="9729" max="9729" width="3.6640625" style="20" customWidth="1"/>
    <col min="9730" max="9730" width="7" style="20" customWidth="1"/>
    <col min="9731" max="9731" width="36.33203125" style="20" customWidth="1"/>
    <col min="9732" max="9732" width="27.6640625" style="20" customWidth="1"/>
    <col min="9733" max="9734" width="10.33203125" style="20" customWidth="1"/>
    <col min="9735" max="9735" width="14.6640625" style="20" customWidth="1"/>
    <col min="9736" max="9736" width="16.83203125" style="20" customWidth="1"/>
    <col min="9737" max="9737" width="18.83203125" style="20" customWidth="1"/>
    <col min="9738" max="9738" width="11.1640625" style="20" customWidth="1"/>
    <col min="9739" max="9739" width="15" style="20" customWidth="1"/>
    <col min="9740" max="9984" width="11" style="20"/>
    <col min="9985" max="9985" width="3.6640625" style="20" customWidth="1"/>
    <col min="9986" max="9986" width="7" style="20" customWidth="1"/>
    <col min="9987" max="9987" width="36.33203125" style="20" customWidth="1"/>
    <col min="9988" max="9988" width="27.6640625" style="20" customWidth="1"/>
    <col min="9989" max="9990" width="10.33203125" style="20" customWidth="1"/>
    <col min="9991" max="9991" width="14.6640625" style="20" customWidth="1"/>
    <col min="9992" max="9992" width="16.83203125" style="20" customWidth="1"/>
    <col min="9993" max="9993" width="18.83203125" style="20" customWidth="1"/>
    <col min="9994" max="9994" width="11.1640625" style="20" customWidth="1"/>
    <col min="9995" max="9995" width="15" style="20" customWidth="1"/>
    <col min="9996" max="10240" width="11" style="20"/>
    <col min="10241" max="10241" width="3.6640625" style="20" customWidth="1"/>
    <col min="10242" max="10242" width="7" style="20" customWidth="1"/>
    <col min="10243" max="10243" width="36.33203125" style="20" customWidth="1"/>
    <col min="10244" max="10244" width="27.6640625" style="20" customWidth="1"/>
    <col min="10245" max="10246" width="10.33203125" style="20" customWidth="1"/>
    <col min="10247" max="10247" width="14.6640625" style="20" customWidth="1"/>
    <col min="10248" max="10248" width="16.83203125" style="20" customWidth="1"/>
    <col min="10249" max="10249" width="18.83203125" style="20" customWidth="1"/>
    <col min="10250" max="10250" width="11.1640625" style="20" customWidth="1"/>
    <col min="10251" max="10251" width="15" style="20" customWidth="1"/>
    <col min="10252" max="10496" width="11" style="20"/>
    <col min="10497" max="10497" width="3.6640625" style="20" customWidth="1"/>
    <col min="10498" max="10498" width="7" style="20" customWidth="1"/>
    <col min="10499" max="10499" width="36.33203125" style="20" customWidth="1"/>
    <col min="10500" max="10500" width="27.6640625" style="20" customWidth="1"/>
    <col min="10501" max="10502" width="10.33203125" style="20" customWidth="1"/>
    <col min="10503" max="10503" width="14.6640625" style="20" customWidth="1"/>
    <col min="10504" max="10504" width="16.83203125" style="20" customWidth="1"/>
    <col min="10505" max="10505" width="18.83203125" style="20" customWidth="1"/>
    <col min="10506" max="10506" width="11.1640625" style="20" customWidth="1"/>
    <col min="10507" max="10507" width="15" style="20" customWidth="1"/>
    <col min="10508" max="10752" width="11" style="20"/>
    <col min="10753" max="10753" width="3.6640625" style="20" customWidth="1"/>
    <col min="10754" max="10754" width="7" style="20" customWidth="1"/>
    <col min="10755" max="10755" width="36.33203125" style="20" customWidth="1"/>
    <col min="10756" max="10756" width="27.6640625" style="20" customWidth="1"/>
    <col min="10757" max="10758" width="10.33203125" style="20" customWidth="1"/>
    <col min="10759" max="10759" width="14.6640625" style="20" customWidth="1"/>
    <col min="10760" max="10760" width="16.83203125" style="20" customWidth="1"/>
    <col min="10761" max="10761" width="18.83203125" style="20" customWidth="1"/>
    <col min="10762" max="10762" width="11.1640625" style="20" customWidth="1"/>
    <col min="10763" max="10763" width="15" style="20" customWidth="1"/>
    <col min="10764" max="11008" width="11" style="20"/>
    <col min="11009" max="11009" width="3.6640625" style="20" customWidth="1"/>
    <col min="11010" max="11010" width="7" style="20" customWidth="1"/>
    <col min="11011" max="11011" width="36.33203125" style="20" customWidth="1"/>
    <col min="11012" max="11012" width="27.6640625" style="20" customWidth="1"/>
    <col min="11013" max="11014" width="10.33203125" style="20" customWidth="1"/>
    <col min="11015" max="11015" width="14.6640625" style="20" customWidth="1"/>
    <col min="11016" max="11016" width="16.83203125" style="20" customWidth="1"/>
    <col min="11017" max="11017" width="18.83203125" style="20" customWidth="1"/>
    <col min="11018" max="11018" width="11.1640625" style="20" customWidth="1"/>
    <col min="11019" max="11019" width="15" style="20" customWidth="1"/>
    <col min="11020" max="11264" width="11" style="20"/>
    <col min="11265" max="11265" width="3.6640625" style="20" customWidth="1"/>
    <col min="11266" max="11266" width="7" style="20" customWidth="1"/>
    <col min="11267" max="11267" width="36.33203125" style="20" customWidth="1"/>
    <col min="11268" max="11268" width="27.6640625" style="20" customWidth="1"/>
    <col min="11269" max="11270" width="10.33203125" style="20" customWidth="1"/>
    <col min="11271" max="11271" width="14.6640625" style="20" customWidth="1"/>
    <col min="11272" max="11272" width="16.83203125" style="20" customWidth="1"/>
    <col min="11273" max="11273" width="18.83203125" style="20" customWidth="1"/>
    <col min="11274" max="11274" width="11.1640625" style="20" customWidth="1"/>
    <col min="11275" max="11275" width="15" style="20" customWidth="1"/>
    <col min="11276" max="11520" width="11" style="20"/>
    <col min="11521" max="11521" width="3.6640625" style="20" customWidth="1"/>
    <col min="11522" max="11522" width="7" style="20" customWidth="1"/>
    <col min="11523" max="11523" width="36.33203125" style="20" customWidth="1"/>
    <col min="11524" max="11524" width="27.6640625" style="20" customWidth="1"/>
    <col min="11525" max="11526" width="10.33203125" style="20" customWidth="1"/>
    <col min="11527" max="11527" width="14.6640625" style="20" customWidth="1"/>
    <col min="11528" max="11528" width="16.83203125" style="20" customWidth="1"/>
    <col min="11529" max="11529" width="18.83203125" style="20" customWidth="1"/>
    <col min="11530" max="11530" width="11.1640625" style="20" customWidth="1"/>
    <col min="11531" max="11531" width="15" style="20" customWidth="1"/>
    <col min="11532" max="11776" width="11" style="20"/>
    <col min="11777" max="11777" width="3.6640625" style="20" customWidth="1"/>
    <col min="11778" max="11778" width="7" style="20" customWidth="1"/>
    <col min="11779" max="11779" width="36.33203125" style="20" customWidth="1"/>
    <col min="11780" max="11780" width="27.6640625" style="20" customWidth="1"/>
    <col min="11781" max="11782" width="10.33203125" style="20" customWidth="1"/>
    <col min="11783" max="11783" width="14.6640625" style="20" customWidth="1"/>
    <col min="11784" max="11784" width="16.83203125" style="20" customWidth="1"/>
    <col min="11785" max="11785" width="18.83203125" style="20" customWidth="1"/>
    <col min="11786" max="11786" width="11.1640625" style="20" customWidth="1"/>
    <col min="11787" max="11787" width="15" style="20" customWidth="1"/>
    <col min="11788" max="12032" width="11" style="20"/>
    <col min="12033" max="12033" width="3.6640625" style="20" customWidth="1"/>
    <col min="12034" max="12034" width="7" style="20" customWidth="1"/>
    <col min="12035" max="12035" width="36.33203125" style="20" customWidth="1"/>
    <col min="12036" max="12036" width="27.6640625" style="20" customWidth="1"/>
    <col min="12037" max="12038" width="10.33203125" style="20" customWidth="1"/>
    <col min="12039" max="12039" width="14.6640625" style="20" customWidth="1"/>
    <col min="12040" max="12040" width="16.83203125" style="20" customWidth="1"/>
    <col min="12041" max="12041" width="18.83203125" style="20" customWidth="1"/>
    <col min="12042" max="12042" width="11.1640625" style="20" customWidth="1"/>
    <col min="12043" max="12043" width="15" style="20" customWidth="1"/>
    <col min="12044" max="12288" width="11" style="20"/>
    <col min="12289" max="12289" width="3.6640625" style="20" customWidth="1"/>
    <col min="12290" max="12290" width="7" style="20" customWidth="1"/>
    <col min="12291" max="12291" width="36.33203125" style="20" customWidth="1"/>
    <col min="12292" max="12292" width="27.6640625" style="20" customWidth="1"/>
    <col min="12293" max="12294" width="10.33203125" style="20" customWidth="1"/>
    <col min="12295" max="12295" width="14.6640625" style="20" customWidth="1"/>
    <col min="12296" max="12296" width="16.83203125" style="20" customWidth="1"/>
    <col min="12297" max="12297" width="18.83203125" style="20" customWidth="1"/>
    <col min="12298" max="12298" width="11.1640625" style="20" customWidth="1"/>
    <col min="12299" max="12299" width="15" style="20" customWidth="1"/>
    <col min="12300" max="12544" width="11" style="20"/>
    <col min="12545" max="12545" width="3.6640625" style="20" customWidth="1"/>
    <col min="12546" max="12546" width="7" style="20" customWidth="1"/>
    <col min="12547" max="12547" width="36.33203125" style="20" customWidth="1"/>
    <col min="12548" max="12548" width="27.6640625" style="20" customWidth="1"/>
    <col min="12549" max="12550" width="10.33203125" style="20" customWidth="1"/>
    <col min="12551" max="12551" width="14.6640625" style="20" customWidth="1"/>
    <col min="12552" max="12552" width="16.83203125" style="20" customWidth="1"/>
    <col min="12553" max="12553" width="18.83203125" style="20" customWidth="1"/>
    <col min="12554" max="12554" width="11.1640625" style="20" customWidth="1"/>
    <col min="12555" max="12555" width="15" style="20" customWidth="1"/>
    <col min="12556" max="12800" width="11" style="20"/>
    <col min="12801" max="12801" width="3.6640625" style="20" customWidth="1"/>
    <col min="12802" max="12802" width="7" style="20" customWidth="1"/>
    <col min="12803" max="12803" width="36.33203125" style="20" customWidth="1"/>
    <col min="12804" max="12804" width="27.6640625" style="20" customWidth="1"/>
    <col min="12805" max="12806" width="10.33203125" style="20" customWidth="1"/>
    <col min="12807" max="12807" width="14.6640625" style="20" customWidth="1"/>
    <col min="12808" max="12808" width="16.83203125" style="20" customWidth="1"/>
    <col min="12809" max="12809" width="18.83203125" style="20" customWidth="1"/>
    <col min="12810" max="12810" width="11.1640625" style="20" customWidth="1"/>
    <col min="12811" max="12811" width="15" style="20" customWidth="1"/>
    <col min="12812" max="13056" width="11" style="20"/>
    <col min="13057" max="13057" width="3.6640625" style="20" customWidth="1"/>
    <col min="13058" max="13058" width="7" style="20" customWidth="1"/>
    <col min="13059" max="13059" width="36.33203125" style="20" customWidth="1"/>
    <col min="13060" max="13060" width="27.6640625" style="20" customWidth="1"/>
    <col min="13061" max="13062" width="10.33203125" style="20" customWidth="1"/>
    <col min="13063" max="13063" width="14.6640625" style="20" customWidth="1"/>
    <col min="13064" max="13064" width="16.83203125" style="20" customWidth="1"/>
    <col min="13065" max="13065" width="18.83203125" style="20" customWidth="1"/>
    <col min="13066" max="13066" width="11.1640625" style="20" customWidth="1"/>
    <col min="13067" max="13067" width="15" style="20" customWidth="1"/>
    <col min="13068" max="13312" width="11" style="20"/>
    <col min="13313" max="13313" width="3.6640625" style="20" customWidth="1"/>
    <col min="13314" max="13314" width="7" style="20" customWidth="1"/>
    <col min="13315" max="13315" width="36.33203125" style="20" customWidth="1"/>
    <col min="13316" max="13316" width="27.6640625" style="20" customWidth="1"/>
    <col min="13317" max="13318" width="10.33203125" style="20" customWidth="1"/>
    <col min="13319" max="13319" width="14.6640625" style="20" customWidth="1"/>
    <col min="13320" max="13320" width="16.83203125" style="20" customWidth="1"/>
    <col min="13321" max="13321" width="18.83203125" style="20" customWidth="1"/>
    <col min="13322" max="13322" width="11.1640625" style="20" customWidth="1"/>
    <col min="13323" max="13323" width="15" style="20" customWidth="1"/>
    <col min="13324" max="13568" width="11" style="20"/>
    <col min="13569" max="13569" width="3.6640625" style="20" customWidth="1"/>
    <col min="13570" max="13570" width="7" style="20" customWidth="1"/>
    <col min="13571" max="13571" width="36.33203125" style="20" customWidth="1"/>
    <col min="13572" max="13572" width="27.6640625" style="20" customWidth="1"/>
    <col min="13573" max="13574" width="10.33203125" style="20" customWidth="1"/>
    <col min="13575" max="13575" width="14.6640625" style="20" customWidth="1"/>
    <col min="13576" max="13576" width="16.83203125" style="20" customWidth="1"/>
    <col min="13577" max="13577" width="18.83203125" style="20" customWidth="1"/>
    <col min="13578" max="13578" width="11.1640625" style="20" customWidth="1"/>
    <col min="13579" max="13579" width="15" style="20" customWidth="1"/>
    <col min="13580" max="13824" width="11" style="20"/>
    <col min="13825" max="13825" width="3.6640625" style="20" customWidth="1"/>
    <col min="13826" max="13826" width="7" style="20" customWidth="1"/>
    <col min="13827" max="13827" width="36.33203125" style="20" customWidth="1"/>
    <col min="13828" max="13828" width="27.6640625" style="20" customWidth="1"/>
    <col min="13829" max="13830" width="10.33203125" style="20" customWidth="1"/>
    <col min="13831" max="13831" width="14.6640625" style="20" customWidth="1"/>
    <col min="13832" max="13832" width="16.83203125" style="20" customWidth="1"/>
    <col min="13833" max="13833" width="18.83203125" style="20" customWidth="1"/>
    <col min="13834" max="13834" width="11.1640625" style="20" customWidth="1"/>
    <col min="13835" max="13835" width="15" style="20" customWidth="1"/>
    <col min="13836" max="14080" width="11" style="20"/>
    <col min="14081" max="14081" width="3.6640625" style="20" customWidth="1"/>
    <col min="14082" max="14082" width="7" style="20" customWidth="1"/>
    <col min="14083" max="14083" width="36.33203125" style="20" customWidth="1"/>
    <col min="14084" max="14084" width="27.6640625" style="20" customWidth="1"/>
    <col min="14085" max="14086" width="10.33203125" style="20" customWidth="1"/>
    <col min="14087" max="14087" width="14.6640625" style="20" customWidth="1"/>
    <col min="14088" max="14088" width="16.83203125" style="20" customWidth="1"/>
    <col min="14089" max="14089" width="18.83203125" style="20" customWidth="1"/>
    <col min="14090" max="14090" width="11.1640625" style="20" customWidth="1"/>
    <col min="14091" max="14091" width="15" style="20" customWidth="1"/>
    <col min="14092" max="14336" width="11" style="20"/>
    <col min="14337" max="14337" width="3.6640625" style="20" customWidth="1"/>
    <col min="14338" max="14338" width="7" style="20" customWidth="1"/>
    <col min="14339" max="14339" width="36.33203125" style="20" customWidth="1"/>
    <col min="14340" max="14340" width="27.6640625" style="20" customWidth="1"/>
    <col min="14341" max="14342" width="10.33203125" style="20" customWidth="1"/>
    <col min="14343" max="14343" width="14.6640625" style="20" customWidth="1"/>
    <col min="14344" max="14344" width="16.83203125" style="20" customWidth="1"/>
    <col min="14345" max="14345" width="18.83203125" style="20" customWidth="1"/>
    <col min="14346" max="14346" width="11.1640625" style="20" customWidth="1"/>
    <col min="14347" max="14347" width="15" style="20" customWidth="1"/>
    <col min="14348" max="14592" width="11" style="20"/>
    <col min="14593" max="14593" width="3.6640625" style="20" customWidth="1"/>
    <col min="14594" max="14594" width="7" style="20" customWidth="1"/>
    <col min="14595" max="14595" width="36.33203125" style="20" customWidth="1"/>
    <col min="14596" max="14596" width="27.6640625" style="20" customWidth="1"/>
    <col min="14597" max="14598" width="10.33203125" style="20" customWidth="1"/>
    <col min="14599" max="14599" width="14.6640625" style="20" customWidth="1"/>
    <col min="14600" max="14600" width="16.83203125" style="20" customWidth="1"/>
    <col min="14601" max="14601" width="18.83203125" style="20" customWidth="1"/>
    <col min="14602" max="14602" width="11.1640625" style="20" customWidth="1"/>
    <col min="14603" max="14603" width="15" style="20" customWidth="1"/>
    <col min="14604" max="14848" width="11" style="20"/>
    <col min="14849" max="14849" width="3.6640625" style="20" customWidth="1"/>
    <col min="14850" max="14850" width="7" style="20" customWidth="1"/>
    <col min="14851" max="14851" width="36.33203125" style="20" customWidth="1"/>
    <col min="14852" max="14852" width="27.6640625" style="20" customWidth="1"/>
    <col min="14853" max="14854" width="10.33203125" style="20" customWidth="1"/>
    <col min="14855" max="14855" width="14.6640625" style="20" customWidth="1"/>
    <col min="14856" max="14856" width="16.83203125" style="20" customWidth="1"/>
    <col min="14857" max="14857" width="18.83203125" style="20" customWidth="1"/>
    <col min="14858" max="14858" width="11.1640625" style="20" customWidth="1"/>
    <col min="14859" max="14859" width="15" style="20" customWidth="1"/>
    <col min="14860" max="15104" width="11" style="20"/>
    <col min="15105" max="15105" width="3.6640625" style="20" customWidth="1"/>
    <col min="15106" max="15106" width="7" style="20" customWidth="1"/>
    <col min="15107" max="15107" width="36.33203125" style="20" customWidth="1"/>
    <col min="15108" max="15108" width="27.6640625" style="20" customWidth="1"/>
    <col min="15109" max="15110" width="10.33203125" style="20" customWidth="1"/>
    <col min="15111" max="15111" width="14.6640625" style="20" customWidth="1"/>
    <col min="15112" max="15112" width="16.83203125" style="20" customWidth="1"/>
    <col min="15113" max="15113" width="18.83203125" style="20" customWidth="1"/>
    <col min="15114" max="15114" width="11.1640625" style="20" customWidth="1"/>
    <col min="15115" max="15115" width="15" style="20" customWidth="1"/>
    <col min="15116" max="15360" width="11" style="20"/>
    <col min="15361" max="15361" width="3.6640625" style="20" customWidth="1"/>
    <col min="15362" max="15362" width="7" style="20" customWidth="1"/>
    <col min="15363" max="15363" width="36.33203125" style="20" customWidth="1"/>
    <col min="15364" max="15364" width="27.6640625" style="20" customWidth="1"/>
    <col min="15365" max="15366" width="10.33203125" style="20" customWidth="1"/>
    <col min="15367" max="15367" width="14.6640625" style="20" customWidth="1"/>
    <col min="15368" max="15368" width="16.83203125" style="20" customWidth="1"/>
    <col min="15369" max="15369" width="18.83203125" style="20" customWidth="1"/>
    <col min="15370" max="15370" width="11.1640625" style="20" customWidth="1"/>
    <col min="15371" max="15371" width="15" style="20" customWidth="1"/>
    <col min="15372" max="15616" width="11" style="20"/>
    <col min="15617" max="15617" width="3.6640625" style="20" customWidth="1"/>
    <col min="15618" max="15618" width="7" style="20" customWidth="1"/>
    <col min="15619" max="15619" width="36.33203125" style="20" customWidth="1"/>
    <col min="15620" max="15620" width="27.6640625" style="20" customWidth="1"/>
    <col min="15621" max="15622" width="10.33203125" style="20" customWidth="1"/>
    <col min="15623" max="15623" width="14.6640625" style="20" customWidth="1"/>
    <col min="15624" max="15624" width="16.83203125" style="20" customWidth="1"/>
    <col min="15625" max="15625" width="18.83203125" style="20" customWidth="1"/>
    <col min="15626" max="15626" width="11.1640625" style="20" customWidth="1"/>
    <col min="15627" max="15627" width="15" style="20" customWidth="1"/>
    <col min="15628" max="15872" width="11" style="20"/>
    <col min="15873" max="15873" width="3.6640625" style="20" customWidth="1"/>
    <col min="15874" max="15874" width="7" style="20" customWidth="1"/>
    <col min="15875" max="15875" width="36.33203125" style="20" customWidth="1"/>
    <col min="15876" max="15876" width="27.6640625" style="20" customWidth="1"/>
    <col min="15877" max="15878" width="10.33203125" style="20" customWidth="1"/>
    <col min="15879" max="15879" width="14.6640625" style="20" customWidth="1"/>
    <col min="15880" max="15880" width="16.83203125" style="20" customWidth="1"/>
    <col min="15881" max="15881" width="18.83203125" style="20" customWidth="1"/>
    <col min="15882" max="15882" width="11.1640625" style="20" customWidth="1"/>
    <col min="15883" max="15883" width="15" style="20" customWidth="1"/>
    <col min="15884" max="16128" width="11" style="20"/>
    <col min="16129" max="16129" width="3.6640625" style="20" customWidth="1"/>
    <col min="16130" max="16130" width="7" style="20" customWidth="1"/>
    <col min="16131" max="16131" width="36.33203125" style="20" customWidth="1"/>
    <col min="16132" max="16132" width="27.6640625" style="20" customWidth="1"/>
    <col min="16133" max="16134" width="10.33203125" style="20" customWidth="1"/>
    <col min="16135" max="16135" width="14.6640625" style="20" customWidth="1"/>
    <col min="16136" max="16136" width="16.83203125" style="20" customWidth="1"/>
    <col min="16137" max="16137" width="18.83203125" style="20" customWidth="1"/>
    <col min="16138" max="16138" width="11.1640625" style="20" customWidth="1"/>
    <col min="16139" max="16139" width="15" style="20" customWidth="1"/>
    <col min="16140" max="16384" width="11" style="20"/>
  </cols>
  <sheetData>
    <row r="1" spans="1:247" s="229" customFormat="1" ht="16">
      <c r="A1" s="13"/>
      <c r="B1" s="14"/>
      <c r="C1" s="14"/>
      <c r="E1" s="231"/>
      <c r="F1" s="231"/>
      <c r="G1" s="231"/>
      <c r="H1" s="17"/>
      <c r="I1" s="17"/>
      <c r="J1" s="231"/>
    </row>
    <row r="2" spans="1:247" ht="17">
      <c r="A2" s="18"/>
      <c r="B2" s="26" t="s">
        <v>0</v>
      </c>
      <c r="C2" s="233"/>
      <c r="D2" s="21"/>
      <c r="E2" s="27"/>
      <c r="F2" s="497" t="s">
        <v>1</v>
      </c>
      <c r="G2" s="497"/>
      <c r="H2" s="243" t="s">
        <v>193</v>
      </c>
      <c r="I2" s="25"/>
      <c r="J2" s="24"/>
    </row>
    <row r="3" spans="1:247" s="33" customFormat="1" ht="17">
      <c r="A3" s="13"/>
      <c r="B3" s="22"/>
      <c r="C3" s="29" t="s">
        <v>48</v>
      </c>
      <c r="D3" s="30"/>
      <c r="E3" s="22"/>
      <c r="F3" s="31" t="s">
        <v>2</v>
      </c>
      <c r="G3" s="22"/>
      <c r="H3" s="244" t="s">
        <v>135</v>
      </c>
      <c r="I3" s="25"/>
      <c r="J3" s="24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29"/>
      <c r="GF3" s="229"/>
      <c r="GG3" s="229"/>
      <c r="GH3" s="229"/>
      <c r="GI3" s="229"/>
      <c r="GJ3" s="229"/>
      <c r="GK3" s="229"/>
      <c r="GL3" s="229"/>
      <c r="GM3" s="229"/>
      <c r="GN3" s="229"/>
      <c r="GO3" s="229"/>
      <c r="GP3" s="229"/>
      <c r="GQ3" s="229"/>
      <c r="GR3" s="229"/>
      <c r="GS3" s="229"/>
      <c r="GT3" s="229"/>
      <c r="GU3" s="229"/>
      <c r="GV3" s="229"/>
      <c r="GW3" s="229"/>
      <c r="GX3" s="229"/>
      <c r="GY3" s="229"/>
      <c r="GZ3" s="229"/>
      <c r="HA3" s="229"/>
      <c r="HB3" s="229"/>
      <c r="HC3" s="229"/>
      <c r="HD3" s="229"/>
      <c r="HE3" s="229"/>
      <c r="HF3" s="229"/>
      <c r="HG3" s="229"/>
      <c r="HH3" s="229"/>
      <c r="HI3" s="229"/>
      <c r="HJ3" s="229"/>
      <c r="HK3" s="229"/>
      <c r="HL3" s="229"/>
      <c r="HM3" s="229"/>
      <c r="HN3" s="229"/>
      <c r="HO3" s="229"/>
      <c r="HP3" s="229"/>
      <c r="HQ3" s="229"/>
      <c r="HR3" s="229"/>
      <c r="HS3" s="229"/>
      <c r="HT3" s="229"/>
      <c r="HU3" s="229"/>
      <c r="HV3" s="229"/>
      <c r="HW3" s="229"/>
      <c r="HX3" s="229"/>
      <c r="HY3" s="229"/>
      <c r="HZ3" s="229"/>
      <c r="IA3" s="229"/>
      <c r="IB3" s="229"/>
      <c r="IC3" s="229"/>
      <c r="ID3" s="229"/>
      <c r="IE3" s="229"/>
      <c r="IF3" s="229"/>
      <c r="IG3" s="229"/>
      <c r="IH3" s="229"/>
      <c r="II3" s="229"/>
      <c r="IJ3" s="229"/>
      <c r="IK3" s="229"/>
      <c r="IL3" s="229"/>
      <c r="IM3" s="229"/>
    </row>
    <row r="4" spans="1:247" s="33" customFormat="1" ht="17" thickBot="1">
      <c r="A4" s="13"/>
      <c r="B4" s="231"/>
      <c r="C4" s="34"/>
      <c r="D4" s="35"/>
      <c r="E4" s="36"/>
      <c r="F4" s="36"/>
      <c r="G4" s="36"/>
      <c r="H4" s="36"/>
      <c r="I4" s="36"/>
      <c r="J4" s="36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29"/>
      <c r="GE4" s="229"/>
      <c r="GF4" s="229"/>
      <c r="GG4" s="229"/>
      <c r="GH4" s="229"/>
      <c r="GI4" s="229"/>
      <c r="GJ4" s="229"/>
      <c r="GK4" s="229"/>
      <c r="GL4" s="229"/>
      <c r="GM4" s="229"/>
      <c r="GN4" s="229"/>
      <c r="GO4" s="229"/>
      <c r="GP4" s="229"/>
      <c r="GQ4" s="229"/>
      <c r="GR4" s="229"/>
      <c r="GS4" s="229"/>
      <c r="GT4" s="229"/>
      <c r="GU4" s="229"/>
      <c r="GV4" s="229"/>
      <c r="GW4" s="229"/>
      <c r="GX4" s="229"/>
      <c r="GY4" s="229"/>
      <c r="GZ4" s="229"/>
      <c r="HA4" s="229"/>
      <c r="HB4" s="229"/>
      <c r="HC4" s="229"/>
      <c r="HD4" s="229"/>
      <c r="HE4" s="229"/>
      <c r="HF4" s="229"/>
      <c r="HG4" s="229"/>
      <c r="HH4" s="229"/>
      <c r="HI4" s="229"/>
      <c r="HJ4" s="229"/>
      <c r="HK4" s="229"/>
      <c r="HL4" s="229"/>
      <c r="HM4" s="229"/>
      <c r="HN4" s="229"/>
      <c r="HO4" s="229"/>
      <c r="HP4" s="229"/>
      <c r="HQ4" s="229"/>
      <c r="HR4" s="229"/>
      <c r="HS4" s="229"/>
      <c r="HT4" s="229"/>
      <c r="HU4" s="229"/>
      <c r="HV4" s="229"/>
      <c r="HW4" s="229"/>
      <c r="HX4" s="229"/>
      <c r="HY4" s="229"/>
      <c r="HZ4" s="229"/>
      <c r="IA4" s="229"/>
      <c r="IB4" s="229"/>
      <c r="IC4" s="229"/>
      <c r="ID4" s="229"/>
      <c r="IE4" s="229"/>
      <c r="IF4" s="229"/>
      <c r="IG4" s="229"/>
      <c r="IH4" s="229"/>
      <c r="II4" s="229"/>
      <c r="IJ4" s="229"/>
      <c r="IK4" s="229"/>
      <c r="IL4" s="229"/>
    </row>
    <row r="5" spans="1:247" ht="34">
      <c r="A5" s="18"/>
      <c r="B5" s="37" t="s">
        <v>3</v>
      </c>
      <c r="C5" s="38" t="s">
        <v>4</v>
      </c>
      <c r="D5" s="38" t="s">
        <v>5</v>
      </c>
      <c r="E5" s="38" t="s">
        <v>6</v>
      </c>
      <c r="F5" s="38" t="s">
        <v>7</v>
      </c>
      <c r="G5" s="38" t="s">
        <v>8</v>
      </c>
      <c r="H5" s="39" t="s">
        <v>9</v>
      </c>
      <c r="I5" s="39" t="s">
        <v>10</v>
      </c>
      <c r="J5" s="40" t="s">
        <v>37</v>
      </c>
      <c r="K5" s="20"/>
      <c r="IM5" s="41"/>
    </row>
    <row r="6" spans="1:247" ht="16">
      <c r="A6" s="18"/>
      <c r="B6" s="42"/>
      <c r="C6" s="43"/>
      <c r="D6" s="43"/>
      <c r="E6" s="44"/>
      <c r="F6" s="44"/>
      <c r="G6" s="44"/>
      <c r="H6" s="45"/>
      <c r="I6" s="45"/>
      <c r="J6" s="46"/>
      <c r="K6" s="20"/>
      <c r="IM6" s="41"/>
    </row>
    <row r="7" spans="1:247" s="54" customFormat="1" ht="16">
      <c r="A7" s="18"/>
      <c r="B7" s="47" t="s">
        <v>11</v>
      </c>
      <c r="C7" s="48" t="s">
        <v>12</v>
      </c>
      <c r="D7" s="49"/>
      <c r="E7" s="50"/>
      <c r="F7" s="50"/>
      <c r="G7" s="50"/>
      <c r="H7" s="51"/>
      <c r="I7" s="52">
        <f>SUM(I8,I14,I16,I20)</f>
        <v>705650</v>
      </c>
      <c r="J7" s="53"/>
      <c r="IM7" s="55"/>
    </row>
    <row r="8" spans="1:247" s="54" customFormat="1" ht="16">
      <c r="A8" s="18"/>
      <c r="B8" s="56" t="s">
        <v>13</v>
      </c>
      <c r="C8" s="57" t="s">
        <v>14</v>
      </c>
      <c r="D8" s="58"/>
      <c r="E8" s="59"/>
      <c r="F8" s="59"/>
      <c r="G8" s="59"/>
      <c r="H8" s="60"/>
      <c r="I8" s="61">
        <f>SUM(I9:I13)</f>
        <v>486100</v>
      </c>
      <c r="J8" s="62"/>
      <c r="IM8" s="55"/>
    </row>
    <row r="9" spans="1:247" s="41" customFormat="1" ht="17">
      <c r="A9" s="18"/>
      <c r="B9" s="3">
        <v>1</v>
      </c>
      <c r="C9" s="4" t="s">
        <v>15</v>
      </c>
      <c r="D9" s="4"/>
      <c r="E9" s="5">
        <v>50</v>
      </c>
      <c r="F9" s="5">
        <v>2</v>
      </c>
      <c r="G9" s="6" t="s">
        <v>16</v>
      </c>
      <c r="H9" s="375">
        <v>450</v>
      </c>
      <c r="I9" s="7">
        <f>H9*E9*F9</f>
        <v>45000</v>
      </c>
      <c r="J9" s="8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</row>
    <row r="10" spans="1:247" ht="17">
      <c r="A10" s="18"/>
      <c r="B10" s="63">
        <v>2</v>
      </c>
      <c r="C10" s="9" t="s">
        <v>38</v>
      </c>
      <c r="D10" s="9" t="s">
        <v>17</v>
      </c>
      <c r="E10" s="64">
        <v>50</v>
      </c>
      <c r="F10" s="64">
        <v>15</v>
      </c>
      <c r="G10" s="65" t="s">
        <v>16</v>
      </c>
      <c r="H10" s="377">
        <v>450</v>
      </c>
      <c r="I10" s="66">
        <f>H10*E10*F10</f>
        <v>337500</v>
      </c>
      <c r="J10" s="67"/>
      <c r="L10" s="229"/>
      <c r="M10" s="229"/>
      <c r="N10" s="229"/>
      <c r="O10" s="229"/>
    </row>
    <row r="11" spans="1:247" ht="17">
      <c r="A11" s="18"/>
      <c r="B11" s="3">
        <v>3</v>
      </c>
      <c r="C11" s="4" t="s">
        <v>18</v>
      </c>
      <c r="D11" s="4"/>
      <c r="E11" s="5">
        <v>50</v>
      </c>
      <c r="F11" s="5">
        <v>4</v>
      </c>
      <c r="G11" s="6" t="s">
        <v>16</v>
      </c>
      <c r="H11" s="377">
        <v>450</v>
      </c>
      <c r="I11" s="7">
        <f>H11*E11*F11</f>
        <v>90000</v>
      </c>
      <c r="J11" s="8"/>
      <c r="K11" s="20"/>
    </row>
    <row r="12" spans="1:247" ht="17">
      <c r="A12" s="18"/>
      <c r="B12" s="10">
        <v>4</v>
      </c>
      <c r="C12" s="11" t="s">
        <v>19</v>
      </c>
      <c r="D12" s="4"/>
      <c r="E12" s="5">
        <v>1</v>
      </c>
      <c r="F12" s="12">
        <v>2</v>
      </c>
      <c r="G12" s="6" t="s">
        <v>16</v>
      </c>
      <c r="H12" s="378">
        <v>800</v>
      </c>
      <c r="I12" s="7">
        <f>E12*F12*H12</f>
        <v>1600</v>
      </c>
      <c r="J12" s="8"/>
      <c r="K12" s="20"/>
    </row>
    <row r="13" spans="1:247" ht="17">
      <c r="A13" s="18"/>
      <c r="B13" s="3">
        <v>5</v>
      </c>
      <c r="C13" s="4" t="s">
        <v>20</v>
      </c>
      <c r="D13" s="4" t="s">
        <v>17</v>
      </c>
      <c r="E13" s="5">
        <v>1</v>
      </c>
      <c r="F13" s="5">
        <v>15</v>
      </c>
      <c r="G13" s="6" t="s">
        <v>16</v>
      </c>
      <c r="H13" s="378">
        <v>800</v>
      </c>
      <c r="I13" s="7">
        <f>H13*E13*F13</f>
        <v>12000</v>
      </c>
      <c r="J13" s="103"/>
      <c r="K13" s="20"/>
    </row>
    <row r="14" spans="1:247" s="54" customFormat="1" ht="16">
      <c r="A14" s="18"/>
      <c r="B14" s="56" t="s">
        <v>21</v>
      </c>
      <c r="C14" s="57" t="s">
        <v>22</v>
      </c>
      <c r="D14" s="246"/>
      <c r="E14" s="247"/>
      <c r="F14" s="247"/>
      <c r="G14" s="247"/>
      <c r="H14" s="379"/>
      <c r="I14" s="61">
        <f>SUM(I15:I15)</f>
        <v>20000</v>
      </c>
      <c r="J14" s="62"/>
      <c r="IM14" s="55"/>
    </row>
    <row r="15" spans="1:247" s="74" customFormat="1" ht="51">
      <c r="A15" s="18"/>
      <c r="B15" s="258">
        <v>1</v>
      </c>
      <c r="C15" s="239" t="s">
        <v>200</v>
      </c>
      <c r="D15" s="259"/>
      <c r="E15" s="70">
        <v>1</v>
      </c>
      <c r="F15" s="70">
        <v>1</v>
      </c>
      <c r="G15" s="81" t="s">
        <v>30</v>
      </c>
      <c r="H15" s="377">
        <v>20000</v>
      </c>
      <c r="I15" s="260">
        <f>H15*E15*F15</f>
        <v>20000</v>
      </c>
      <c r="J15" s="73"/>
    </row>
    <row r="16" spans="1:247" s="54" customFormat="1" ht="16">
      <c r="A16" s="18"/>
      <c r="B16" s="56" t="s">
        <v>23</v>
      </c>
      <c r="C16" s="57" t="s">
        <v>24</v>
      </c>
      <c r="D16" s="58"/>
      <c r="E16" s="59"/>
      <c r="F16" s="59"/>
      <c r="G16" s="59"/>
      <c r="H16" s="379"/>
      <c r="I16" s="61">
        <f>SUM(I17:I19)</f>
        <v>19550</v>
      </c>
      <c r="J16" s="62"/>
      <c r="IM16" s="55"/>
    </row>
    <row r="17" spans="1:247" s="54" customFormat="1" ht="17">
      <c r="A17" s="18"/>
      <c r="B17" s="75">
        <v>1</v>
      </c>
      <c r="C17" s="76" t="s">
        <v>25</v>
      </c>
      <c r="D17" s="76"/>
      <c r="E17" s="77">
        <v>17</v>
      </c>
      <c r="F17" s="77">
        <v>1</v>
      </c>
      <c r="G17" s="78" t="s">
        <v>26</v>
      </c>
      <c r="H17" s="380">
        <v>150</v>
      </c>
      <c r="I17" s="79">
        <f>E17*F17*H17</f>
        <v>2550</v>
      </c>
      <c r="J17" s="80"/>
      <c r="IM17" s="55"/>
    </row>
    <row r="18" spans="1:247" s="54" customFormat="1" ht="17">
      <c r="A18" s="18"/>
      <c r="B18" s="75">
        <v>2</v>
      </c>
      <c r="C18" s="76" t="s">
        <v>27</v>
      </c>
      <c r="D18" s="76"/>
      <c r="E18" s="77">
        <v>150</v>
      </c>
      <c r="F18" s="77">
        <v>1</v>
      </c>
      <c r="G18" s="78" t="s">
        <v>28</v>
      </c>
      <c r="H18" s="381">
        <v>100</v>
      </c>
      <c r="I18" s="79">
        <f>E18*F18*H18</f>
        <v>15000</v>
      </c>
      <c r="J18" s="80"/>
      <c r="IM18" s="55"/>
    </row>
    <row r="19" spans="1:247" s="54" customFormat="1" ht="17">
      <c r="A19" s="18"/>
      <c r="B19" s="75">
        <v>3</v>
      </c>
      <c r="C19" s="76" t="s">
        <v>203</v>
      </c>
      <c r="D19" s="76" t="s">
        <v>29</v>
      </c>
      <c r="E19" s="77">
        <v>1</v>
      </c>
      <c r="F19" s="77">
        <v>1</v>
      </c>
      <c r="G19" s="78" t="s">
        <v>30</v>
      </c>
      <c r="H19" s="381">
        <v>2000</v>
      </c>
      <c r="I19" s="79">
        <f>E19*F19*H19</f>
        <v>2000</v>
      </c>
      <c r="J19" s="80"/>
      <c r="IM19" s="55"/>
    </row>
    <row r="20" spans="1:247" s="54" customFormat="1" ht="16">
      <c r="A20" s="18"/>
      <c r="B20" s="56" t="s">
        <v>31</v>
      </c>
      <c r="C20" s="57" t="s">
        <v>32</v>
      </c>
      <c r="D20" s="58"/>
      <c r="E20" s="59"/>
      <c r="F20" s="59"/>
      <c r="G20" s="59"/>
      <c r="H20" s="382"/>
      <c r="I20" s="61">
        <f>SUM(I21:I22)</f>
        <v>180000</v>
      </c>
      <c r="J20" s="62"/>
      <c r="IM20" s="55"/>
    </row>
    <row r="21" spans="1:247" s="74" customFormat="1" ht="17">
      <c r="A21" s="18"/>
      <c r="B21" s="68">
        <v>1</v>
      </c>
      <c r="C21" s="69"/>
      <c r="D21" s="69" t="s">
        <v>39</v>
      </c>
      <c r="E21" s="70">
        <v>5</v>
      </c>
      <c r="F21" s="70">
        <v>1</v>
      </c>
      <c r="G21" s="81" t="s">
        <v>40</v>
      </c>
      <c r="H21" s="377">
        <v>18000</v>
      </c>
      <c r="I21" s="72">
        <f>H21*E21*F21</f>
        <v>90000</v>
      </c>
      <c r="J21" s="73"/>
    </row>
    <row r="22" spans="1:247" s="74" customFormat="1" ht="17">
      <c r="A22" s="18"/>
      <c r="B22" s="68">
        <v>2</v>
      </c>
      <c r="C22" s="69"/>
      <c r="D22" s="69" t="s">
        <v>39</v>
      </c>
      <c r="E22" s="70">
        <v>5</v>
      </c>
      <c r="F22" s="82">
        <v>1</v>
      </c>
      <c r="G22" s="82" t="s">
        <v>41</v>
      </c>
      <c r="H22" s="377">
        <v>18000</v>
      </c>
      <c r="I22" s="72">
        <f>H22*E22*F22</f>
        <v>90000</v>
      </c>
      <c r="J22" s="73"/>
    </row>
    <row r="23" spans="1:247" s="54" customFormat="1" ht="16">
      <c r="A23" s="18"/>
      <c r="B23" s="47" t="s">
        <v>33</v>
      </c>
      <c r="C23" s="48" t="s">
        <v>42</v>
      </c>
      <c r="D23" s="49"/>
      <c r="E23" s="50"/>
      <c r="F23" s="50"/>
      <c r="G23" s="50"/>
      <c r="H23" s="51"/>
      <c r="I23" s="52">
        <f>SUM(I7)</f>
        <v>705650</v>
      </c>
      <c r="J23" s="53"/>
      <c r="IM23" s="55"/>
    </row>
    <row r="24" spans="1:247" s="74" customFormat="1" ht="16">
      <c r="A24" s="18"/>
      <c r="B24" s="68"/>
      <c r="C24" s="69"/>
      <c r="D24" s="69"/>
      <c r="E24" s="70"/>
      <c r="F24" s="70"/>
      <c r="G24" s="81"/>
      <c r="H24" s="83"/>
      <c r="I24" s="84"/>
      <c r="J24" s="85"/>
    </row>
    <row r="25" spans="1:247" s="54" customFormat="1" ht="16">
      <c r="A25" s="18"/>
      <c r="B25" s="47" t="s">
        <v>34</v>
      </c>
      <c r="C25" s="48" t="s">
        <v>35</v>
      </c>
      <c r="D25" s="49"/>
      <c r="E25" s="50"/>
      <c r="F25" s="50"/>
      <c r="G25" s="50"/>
      <c r="H25" s="86">
        <v>0.06</v>
      </c>
      <c r="I25" s="52">
        <f>I23*H25</f>
        <v>42339</v>
      </c>
      <c r="J25" s="53"/>
      <c r="IM25" s="55"/>
    </row>
    <row r="26" spans="1:247" s="74" customFormat="1" ht="16">
      <c r="A26" s="18"/>
      <c r="B26" s="68"/>
      <c r="C26" s="69"/>
      <c r="D26" s="69"/>
      <c r="E26" s="70"/>
      <c r="F26" s="70"/>
      <c r="G26" s="81"/>
      <c r="H26" s="83"/>
      <c r="I26" s="72"/>
      <c r="J26" s="85"/>
    </row>
    <row r="27" spans="1:247" s="54" customFormat="1" ht="16">
      <c r="A27" s="18"/>
      <c r="B27" s="47" t="s">
        <v>36</v>
      </c>
      <c r="C27" s="48" t="s">
        <v>43</v>
      </c>
      <c r="D27" s="49"/>
      <c r="E27" s="50"/>
      <c r="F27" s="50"/>
      <c r="G27" s="50"/>
      <c r="H27" s="87" t="s">
        <v>44</v>
      </c>
      <c r="I27" s="88">
        <f>I25+I23</f>
        <v>747989</v>
      </c>
      <c r="J27" s="53"/>
      <c r="IM27" s="55"/>
    </row>
    <row r="28" spans="1:247" s="74" customFormat="1" ht="17" thickBot="1">
      <c r="A28" s="18"/>
      <c r="B28" s="89"/>
      <c r="C28" s="90"/>
      <c r="D28" s="90"/>
      <c r="E28" s="91"/>
      <c r="F28" s="91"/>
      <c r="G28" s="92"/>
      <c r="H28" s="93"/>
      <c r="I28" s="94"/>
      <c r="J28" s="95"/>
    </row>
    <row r="29" spans="1:247" s="13" customFormat="1" ht="16">
      <c r="B29" s="96"/>
      <c r="C29" s="96"/>
      <c r="D29" s="97"/>
      <c r="J29" s="98"/>
    </row>
    <row r="30" spans="1:247" ht="16">
      <c r="A30" s="18"/>
      <c r="B30" s="19"/>
      <c r="C30" s="99"/>
      <c r="D30" s="99"/>
      <c r="E30" s="229"/>
      <c r="F30" s="229"/>
      <c r="G30" s="229"/>
      <c r="H30" s="17"/>
      <c r="I30" s="17"/>
      <c r="J30" s="231"/>
    </row>
    <row r="31" spans="1:247" ht="16">
      <c r="A31" s="18"/>
      <c r="B31" s="19"/>
      <c r="C31" s="99"/>
      <c r="D31" s="99"/>
      <c r="E31" s="229"/>
      <c r="F31" s="229"/>
      <c r="G31" s="229"/>
      <c r="H31" s="17"/>
      <c r="I31" s="17"/>
      <c r="J31" s="231"/>
    </row>
    <row r="32" spans="1:247" ht="16">
      <c r="A32" s="18"/>
      <c r="B32" s="19"/>
      <c r="C32" s="99"/>
      <c r="D32" s="99"/>
      <c r="E32" s="229"/>
      <c r="F32" s="229"/>
      <c r="G32" s="229"/>
      <c r="H32" s="17"/>
      <c r="I32" s="17"/>
      <c r="J32" s="231"/>
    </row>
    <row r="33" spans="1:11" ht="16">
      <c r="A33" s="18"/>
      <c r="B33" s="19"/>
      <c r="C33" s="99"/>
      <c r="D33" s="99"/>
      <c r="E33" s="229"/>
      <c r="F33" s="229"/>
      <c r="G33" s="229"/>
      <c r="H33" s="17"/>
      <c r="I33" s="17"/>
      <c r="J33" s="231"/>
    </row>
    <row r="34" spans="1:11" ht="16">
      <c r="A34" s="18"/>
      <c r="B34" s="19"/>
      <c r="C34" s="99"/>
      <c r="D34" s="99"/>
      <c r="E34" s="229"/>
      <c r="F34" s="229"/>
      <c r="G34" s="229"/>
      <c r="H34" s="17"/>
      <c r="I34" s="17"/>
      <c r="J34" s="231"/>
    </row>
    <row r="35" spans="1:11" ht="16">
      <c r="A35" s="18"/>
      <c r="B35" s="19"/>
      <c r="C35" s="99"/>
      <c r="D35" s="99"/>
      <c r="E35" s="229"/>
      <c r="F35" s="229"/>
      <c r="G35" s="229"/>
      <c r="H35" s="17"/>
      <c r="I35" s="17"/>
      <c r="J35" s="231"/>
    </row>
    <row r="36" spans="1:11" ht="16">
      <c r="A36" s="18"/>
      <c r="B36" s="19"/>
      <c r="C36" s="99"/>
      <c r="D36" s="99"/>
      <c r="E36" s="498"/>
      <c r="F36" s="498"/>
      <c r="G36" s="498"/>
      <c r="H36" s="498"/>
      <c r="I36" s="498"/>
      <c r="J36" s="229"/>
    </row>
    <row r="37" spans="1:11" ht="16">
      <c r="A37" s="18"/>
      <c r="B37" s="19"/>
      <c r="C37" s="99"/>
      <c r="D37" s="99"/>
      <c r="E37" s="498"/>
      <c r="F37" s="498"/>
      <c r="G37" s="498"/>
      <c r="H37" s="498"/>
      <c r="I37" s="498"/>
      <c r="J37" s="229"/>
      <c r="K37" s="20"/>
    </row>
    <row r="38" spans="1:11" ht="16">
      <c r="A38" s="18"/>
      <c r="B38" s="19"/>
      <c r="C38" s="99"/>
      <c r="D38" s="99"/>
      <c r="E38" s="498"/>
      <c r="F38" s="498"/>
      <c r="G38" s="498"/>
      <c r="H38" s="498"/>
      <c r="I38" s="498"/>
      <c r="J38" s="229"/>
      <c r="K38" s="20"/>
    </row>
    <row r="39" spans="1:11" ht="16">
      <c r="A39" s="18"/>
      <c r="B39" s="19"/>
      <c r="C39" s="99"/>
      <c r="D39" s="99"/>
      <c r="E39" s="498"/>
      <c r="F39" s="498"/>
      <c r="G39" s="498"/>
      <c r="H39" s="498"/>
      <c r="I39" s="498"/>
      <c r="J39" s="229"/>
      <c r="K39" s="20"/>
    </row>
    <row r="40" spans="1:11" ht="16">
      <c r="A40" s="18"/>
      <c r="B40" s="19"/>
      <c r="C40" s="99"/>
      <c r="D40" s="99"/>
      <c r="E40" s="498"/>
      <c r="F40" s="498"/>
      <c r="G40" s="498"/>
      <c r="H40" s="498"/>
      <c r="I40" s="498"/>
      <c r="J40" s="229"/>
      <c r="K40" s="20"/>
    </row>
    <row r="41" spans="1:11" ht="16">
      <c r="A41" s="18"/>
      <c r="B41" s="19"/>
      <c r="C41" s="99"/>
      <c r="D41" s="99"/>
      <c r="E41" s="498"/>
      <c r="F41" s="498"/>
      <c r="G41" s="498"/>
      <c r="H41" s="498"/>
      <c r="I41" s="498"/>
      <c r="J41" s="229"/>
      <c r="K41" s="20"/>
    </row>
    <row r="42" spans="1:11" ht="16">
      <c r="A42" s="18"/>
      <c r="B42" s="19"/>
      <c r="C42" s="99"/>
      <c r="D42" s="99"/>
      <c r="E42" s="498"/>
      <c r="F42" s="498"/>
      <c r="G42" s="498"/>
      <c r="H42" s="498"/>
      <c r="I42" s="498"/>
      <c r="J42" s="229"/>
      <c r="K42" s="20"/>
    </row>
    <row r="43" spans="1:11" ht="16">
      <c r="A43" s="18"/>
      <c r="B43" s="19"/>
      <c r="C43" s="99"/>
      <c r="D43" s="99"/>
      <c r="E43" s="498"/>
      <c r="F43" s="498"/>
      <c r="G43" s="498"/>
      <c r="H43" s="498"/>
      <c r="I43" s="498"/>
      <c r="J43" s="229"/>
      <c r="K43" s="20"/>
    </row>
    <row r="44" spans="1:11" ht="16">
      <c r="A44" s="18"/>
      <c r="B44" s="19"/>
      <c r="C44" s="99"/>
      <c r="D44" s="99"/>
      <c r="E44" s="498"/>
      <c r="F44" s="498"/>
      <c r="G44" s="498"/>
      <c r="H44" s="498"/>
      <c r="I44" s="498"/>
      <c r="J44" s="229"/>
      <c r="K44" s="20"/>
    </row>
    <row r="45" spans="1:11" ht="16">
      <c r="A45" s="18"/>
      <c r="B45" s="19"/>
      <c r="C45" s="229"/>
      <c r="D45" s="229"/>
      <c r="E45" s="498"/>
      <c r="F45" s="498"/>
      <c r="G45" s="498"/>
      <c r="H45" s="498"/>
      <c r="I45" s="498"/>
      <c r="J45" s="229"/>
      <c r="K45" s="20"/>
    </row>
    <row r="46" spans="1:11" ht="16">
      <c r="A46" s="18"/>
      <c r="B46" s="19"/>
      <c r="C46" s="99"/>
      <c r="D46" s="99"/>
      <c r="E46" s="499"/>
      <c r="F46" s="499"/>
      <c r="G46" s="499"/>
      <c r="H46" s="499"/>
      <c r="I46" s="499"/>
      <c r="J46" s="230"/>
      <c r="K46" s="20"/>
    </row>
    <row r="47" spans="1:11" ht="16">
      <c r="A47" s="18"/>
      <c r="B47" s="19"/>
      <c r="C47" s="101"/>
      <c r="D47" s="101"/>
      <c r="E47" s="499"/>
      <c r="F47" s="499"/>
      <c r="G47" s="499"/>
      <c r="H47" s="499"/>
      <c r="I47" s="499"/>
      <c r="J47" s="230"/>
      <c r="K47" s="20"/>
    </row>
    <row r="48" spans="1:11" ht="16">
      <c r="A48" s="18"/>
      <c r="B48" s="19"/>
      <c r="C48" s="99"/>
      <c r="D48" s="99"/>
      <c r="E48" s="499"/>
      <c r="F48" s="499"/>
      <c r="G48" s="499"/>
      <c r="H48" s="499"/>
      <c r="I48" s="499"/>
      <c r="J48" s="230"/>
      <c r="K48" s="20"/>
    </row>
  </sheetData>
  <mergeCells count="14">
    <mergeCell ref="E46:I46"/>
    <mergeCell ref="E47:I47"/>
    <mergeCell ref="E48:I48"/>
    <mergeCell ref="E39:I39"/>
    <mergeCell ref="E40:I40"/>
    <mergeCell ref="E41:I41"/>
    <mergeCell ref="E42:I42"/>
    <mergeCell ref="E43:I43"/>
    <mergeCell ref="E44:I44"/>
    <mergeCell ref="F2:G2"/>
    <mergeCell ref="E38:I38"/>
    <mergeCell ref="E36:I36"/>
    <mergeCell ref="E37:I37"/>
    <mergeCell ref="E45:I45"/>
  </mergeCells>
  <phoneticPr fontId="3" type="noConversion"/>
  <conditionalFormatting sqref="I5:J6 I11:J11 F11:G11 E13:G13 I13:J13 J12">
    <cfRule type="cellIs" dxfId="97" priority="35" stopIfTrue="1" operator="lessThan">
      <formula>0</formula>
    </cfRule>
  </conditionalFormatting>
  <conditionalFormatting sqref="E22 I21:I22">
    <cfRule type="cellIs" dxfId="96" priority="28" stopIfTrue="1" operator="lessThan">
      <formula>0</formula>
    </cfRule>
  </conditionalFormatting>
  <conditionalFormatting sqref="E21:G21">
    <cfRule type="cellIs" dxfId="95" priority="29" stopIfTrue="1" operator="lessThan">
      <formula>0</formula>
    </cfRule>
  </conditionalFormatting>
  <conditionalFormatting sqref="I24">
    <cfRule type="cellIs" dxfId="94" priority="25" stopIfTrue="1" operator="lessThan">
      <formula>0</formula>
    </cfRule>
  </conditionalFormatting>
  <conditionalFormatting sqref="I8:J8">
    <cfRule type="cellIs" dxfId="93" priority="24" stopIfTrue="1" operator="lessThan">
      <formula>0</formula>
    </cfRule>
  </conditionalFormatting>
  <conditionalFormatting sqref="J7">
    <cfRule type="cellIs" dxfId="92" priority="23" stopIfTrue="1" operator="lessThan">
      <formula>0</formula>
    </cfRule>
  </conditionalFormatting>
  <conditionalFormatting sqref="I7">
    <cfRule type="cellIs" dxfId="91" priority="22" stopIfTrue="1" operator="lessThan">
      <formula>0</formula>
    </cfRule>
  </conditionalFormatting>
  <conditionalFormatting sqref="E26:G26 E24:G24 E28:G28 J27 J25 J21:J22 J14:J15 I16:J16 I20:J20 J17:J19">
    <cfRule type="cellIs" dxfId="90" priority="33" stopIfTrue="1" operator="lessThan">
      <formula>0</formula>
    </cfRule>
  </conditionalFormatting>
  <conditionalFormatting sqref="J23">
    <cfRule type="cellIs" dxfId="89" priority="31" stopIfTrue="1" operator="lessThan">
      <formula>0</formula>
    </cfRule>
  </conditionalFormatting>
  <conditionalFormatting sqref="I28">
    <cfRule type="cellIs" dxfId="88" priority="32" stopIfTrue="1" operator="lessThan">
      <formula>0</formula>
    </cfRule>
  </conditionalFormatting>
  <conditionalFormatting sqref="I23">
    <cfRule type="cellIs" dxfId="87" priority="26" stopIfTrue="1" operator="lessThan">
      <formula>0</formula>
    </cfRule>
  </conditionalFormatting>
  <conditionalFormatting sqref="I25:I27">
    <cfRule type="cellIs" dxfId="86" priority="27" stopIfTrue="1" operator="lessThan">
      <formula>0</formula>
    </cfRule>
  </conditionalFormatting>
  <conditionalFormatting sqref="F9:G9 I9:J9">
    <cfRule type="cellIs" dxfId="85" priority="21" stopIfTrue="1" operator="lessThan">
      <formula>0</formula>
    </cfRule>
  </conditionalFormatting>
  <conditionalFormatting sqref="J10">
    <cfRule type="cellIs" dxfId="84" priority="19" stopIfTrue="1" operator="lessThan">
      <formula>0</formula>
    </cfRule>
  </conditionalFormatting>
  <conditionalFormatting sqref="F10:G10 I10">
    <cfRule type="cellIs" dxfId="83" priority="18" stopIfTrue="1" operator="lessThan">
      <formula>0</formula>
    </cfRule>
  </conditionalFormatting>
  <conditionalFormatting sqref="E12:F12 I12">
    <cfRule type="cellIs" dxfId="82" priority="17" stopIfTrue="1" operator="lessThan">
      <formula>0</formula>
    </cfRule>
  </conditionalFormatting>
  <conditionalFormatting sqref="G12">
    <cfRule type="cellIs" dxfId="81" priority="16" stopIfTrue="1" operator="lessThan">
      <formula>0</formula>
    </cfRule>
  </conditionalFormatting>
  <conditionalFormatting sqref="E17:G19">
    <cfRule type="cellIs" dxfId="80" priority="15" stopIfTrue="1" operator="lessThan">
      <formula>0</formula>
    </cfRule>
  </conditionalFormatting>
  <conditionalFormatting sqref="I17:I19">
    <cfRule type="cellIs" dxfId="79" priority="14" stopIfTrue="1" operator="lessThan">
      <formula>0</formula>
    </cfRule>
  </conditionalFormatting>
  <conditionalFormatting sqref="I14">
    <cfRule type="cellIs" dxfId="78" priority="6" stopIfTrue="1" operator="lessThan">
      <formula>0</formula>
    </cfRule>
  </conditionalFormatting>
  <conditionalFormatting sqref="E15:G15">
    <cfRule type="cellIs" dxfId="77" priority="5" stopIfTrue="1" operator="lessThan">
      <formula>0</formula>
    </cfRule>
  </conditionalFormatting>
  <conditionalFormatting sqref="I15">
    <cfRule type="cellIs" dxfId="76" priority="4" stopIfTrue="1" operator="lessThan">
      <formula>0</formula>
    </cfRule>
  </conditionalFormatting>
  <conditionalFormatting sqref="E11">
    <cfRule type="cellIs" dxfId="75" priority="3" stopIfTrue="1" operator="lessThan">
      <formula>0</formula>
    </cfRule>
  </conditionalFormatting>
  <conditionalFormatting sqref="E9">
    <cfRule type="cellIs" dxfId="74" priority="2" stopIfTrue="1" operator="lessThan">
      <formula>0</formula>
    </cfRule>
  </conditionalFormatting>
  <conditionalFormatting sqref="E10">
    <cfRule type="cellIs" dxfId="73" priority="1" stopIfTrue="1" operator="lessThan">
      <formula>0</formula>
    </cfRule>
  </conditionalFormatting>
  <pageMargins left="0.7" right="0.7" top="0.75" bottom="0.75" header="0.3" footer="0.3"/>
  <pageSetup paperSize="9" scale="63" orientation="portrait" r:id="rId1"/>
  <ignoredErrors>
    <ignoredError sqref="I14 I12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DFCF3-2049-4D35-BA67-B6B056CB7E5B}">
  <sheetPr>
    <pageSetUpPr fitToPage="1"/>
  </sheetPr>
  <dimension ref="A1:IM52"/>
  <sheetViews>
    <sheetView zoomScale="85" zoomScaleNormal="85" workbookViewId="0">
      <selection activeCell="B1" sqref="B1:J28"/>
    </sheetView>
  </sheetViews>
  <sheetFormatPr baseColWidth="10" defaultColWidth="11" defaultRowHeight="14" customHeight="1"/>
  <cols>
    <col min="1" max="1" width="3.6640625" style="74" customWidth="1"/>
    <col min="2" max="2" width="7" style="20" customWidth="1"/>
    <col min="3" max="3" width="36.33203125" style="20" customWidth="1"/>
    <col min="4" max="4" width="27.6640625" style="20" customWidth="1"/>
    <col min="5" max="6" width="6.6640625" style="20" customWidth="1"/>
    <col min="7" max="7" width="12" style="20" customWidth="1"/>
    <col min="8" max="8" width="11.1640625" style="20" customWidth="1"/>
    <col min="9" max="9" width="14.6640625" style="20" customWidth="1"/>
    <col min="10" max="10" width="7.83203125" style="102" customWidth="1"/>
    <col min="11" max="11" width="15" style="229" customWidth="1"/>
    <col min="12" max="256" width="11" style="20"/>
    <col min="257" max="257" width="3.6640625" style="20" customWidth="1"/>
    <col min="258" max="258" width="7" style="20" customWidth="1"/>
    <col min="259" max="259" width="36.33203125" style="20" customWidth="1"/>
    <col min="260" max="260" width="27.6640625" style="20" customWidth="1"/>
    <col min="261" max="262" width="10.33203125" style="20" customWidth="1"/>
    <col min="263" max="263" width="14.6640625" style="20" customWidth="1"/>
    <col min="264" max="264" width="16.83203125" style="20" customWidth="1"/>
    <col min="265" max="265" width="18.83203125" style="20" customWidth="1"/>
    <col min="266" max="266" width="11.1640625" style="20" customWidth="1"/>
    <col min="267" max="267" width="15" style="20" customWidth="1"/>
    <col min="268" max="512" width="11" style="20"/>
    <col min="513" max="513" width="3.6640625" style="20" customWidth="1"/>
    <col min="514" max="514" width="7" style="20" customWidth="1"/>
    <col min="515" max="515" width="36.33203125" style="20" customWidth="1"/>
    <col min="516" max="516" width="27.6640625" style="20" customWidth="1"/>
    <col min="517" max="518" width="10.33203125" style="20" customWidth="1"/>
    <col min="519" max="519" width="14.6640625" style="20" customWidth="1"/>
    <col min="520" max="520" width="16.83203125" style="20" customWidth="1"/>
    <col min="521" max="521" width="18.83203125" style="20" customWidth="1"/>
    <col min="522" max="522" width="11.1640625" style="20" customWidth="1"/>
    <col min="523" max="523" width="15" style="20" customWidth="1"/>
    <col min="524" max="768" width="11" style="20"/>
    <col min="769" max="769" width="3.6640625" style="20" customWidth="1"/>
    <col min="770" max="770" width="7" style="20" customWidth="1"/>
    <col min="771" max="771" width="36.33203125" style="20" customWidth="1"/>
    <col min="772" max="772" width="27.6640625" style="20" customWidth="1"/>
    <col min="773" max="774" width="10.33203125" style="20" customWidth="1"/>
    <col min="775" max="775" width="14.6640625" style="20" customWidth="1"/>
    <col min="776" max="776" width="16.83203125" style="20" customWidth="1"/>
    <col min="777" max="777" width="18.83203125" style="20" customWidth="1"/>
    <col min="778" max="778" width="11.1640625" style="20" customWidth="1"/>
    <col min="779" max="779" width="15" style="20" customWidth="1"/>
    <col min="780" max="1024" width="11" style="20"/>
    <col min="1025" max="1025" width="3.6640625" style="20" customWidth="1"/>
    <col min="1026" max="1026" width="7" style="20" customWidth="1"/>
    <col min="1027" max="1027" width="36.33203125" style="20" customWidth="1"/>
    <col min="1028" max="1028" width="27.6640625" style="20" customWidth="1"/>
    <col min="1029" max="1030" width="10.33203125" style="20" customWidth="1"/>
    <col min="1031" max="1031" width="14.6640625" style="20" customWidth="1"/>
    <col min="1032" max="1032" width="16.83203125" style="20" customWidth="1"/>
    <col min="1033" max="1033" width="18.83203125" style="20" customWidth="1"/>
    <col min="1034" max="1034" width="11.1640625" style="20" customWidth="1"/>
    <col min="1035" max="1035" width="15" style="20" customWidth="1"/>
    <col min="1036" max="1280" width="11" style="20"/>
    <col min="1281" max="1281" width="3.6640625" style="20" customWidth="1"/>
    <col min="1282" max="1282" width="7" style="20" customWidth="1"/>
    <col min="1283" max="1283" width="36.33203125" style="20" customWidth="1"/>
    <col min="1284" max="1284" width="27.6640625" style="20" customWidth="1"/>
    <col min="1285" max="1286" width="10.33203125" style="20" customWidth="1"/>
    <col min="1287" max="1287" width="14.6640625" style="20" customWidth="1"/>
    <col min="1288" max="1288" width="16.83203125" style="20" customWidth="1"/>
    <col min="1289" max="1289" width="18.83203125" style="20" customWidth="1"/>
    <col min="1290" max="1290" width="11.1640625" style="20" customWidth="1"/>
    <col min="1291" max="1291" width="15" style="20" customWidth="1"/>
    <col min="1292" max="1536" width="11" style="20"/>
    <col min="1537" max="1537" width="3.6640625" style="20" customWidth="1"/>
    <col min="1538" max="1538" width="7" style="20" customWidth="1"/>
    <col min="1539" max="1539" width="36.33203125" style="20" customWidth="1"/>
    <col min="1540" max="1540" width="27.6640625" style="20" customWidth="1"/>
    <col min="1541" max="1542" width="10.33203125" style="20" customWidth="1"/>
    <col min="1543" max="1543" width="14.6640625" style="20" customWidth="1"/>
    <col min="1544" max="1544" width="16.83203125" style="20" customWidth="1"/>
    <col min="1545" max="1545" width="18.83203125" style="20" customWidth="1"/>
    <col min="1546" max="1546" width="11.1640625" style="20" customWidth="1"/>
    <col min="1547" max="1547" width="15" style="20" customWidth="1"/>
    <col min="1548" max="1792" width="11" style="20"/>
    <col min="1793" max="1793" width="3.6640625" style="20" customWidth="1"/>
    <col min="1794" max="1794" width="7" style="20" customWidth="1"/>
    <col min="1795" max="1795" width="36.33203125" style="20" customWidth="1"/>
    <col min="1796" max="1796" width="27.6640625" style="20" customWidth="1"/>
    <col min="1797" max="1798" width="10.33203125" style="20" customWidth="1"/>
    <col min="1799" max="1799" width="14.6640625" style="20" customWidth="1"/>
    <col min="1800" max="1800" width="16.83203125" style="20" customWidth="1"/>
    <col min="1801" max="1801" width="18.83203125" style="20" customWidth="1"/>
    <col min="1802" max="1802" width="11.1640625" style="20" customWidth="1"/>
    <col min="1803" max="1803" width="15" style="20" customWidth="1"/>
    <col min="1804" max="2048" width="11" style="20"/>
    <col min="2049" max="2049" width="3.6640625" style="20" customWidth="1"/>
    <col min="2050" max="2050" width="7" style="20" customWidth="1"/>
    <col min="2051" max="2051" width="36.33203125" style="20" customWidth="1"/>
    <col min="2052" max="2052" width="27.6640625" style="20" customWidth="1"/>
    <col min="2053" max="2054" width="10.33203125" style="20" customWidth="1"/>
    <col min="2055" max="2055" width="14.6640625" style="20" customWidth="1"/>
    <col min="2056" max="2056" width="16.83203125" style="20" customWidth="1"/>
    <col min="2057" max="2057" width="18.83203125" style="20" customWidth="1"/>
    <col min="2058" max="2058" width="11.1640625" style="20" customWidth="1"/>
    <col min="2059" max="2059" width="15" style="20" customWidth="1"/>
    <col min="2060" max="2304" width="11" style="20"/>
    <col min="2305" max="2305" width="3.6640625" style="20" customWidth="1"/>
    <col min="2306" max="2306" width="7" style="20" customWidth="1"/>
    <col min="2307" max="2307" width="36.33203125" style="20" customWidth="1"/>
    <col min="2308" max="2308" width="27.6640625" style="20" customWidth="1"/>
    <col min="2309" max="2310" width="10.33203125" style="20" customWidth="1"/>
    <col min="2311" max="2311" width="14.6640625" style="20" customWidth="1"/>
    <col min="2312" max="2312" width="16.83203125" style="20" customWidth="1"/>
    <col min="2313" max="2313" width="18.83203125" style="20" customWidth="1"/>
    <col min="2314" max="2314" width="11.1640625" style="20" customWidth="1"/>
    <col min="2315" max="2315" width="15" style="20" customWidth="1"/>
    <col min="2316" max="2560" width="11" style="20"/>
    <col min="2561" max="2561" width="3.6640625" style="20" customWidth="1"/>
    <col min="2562" max="2562" width="7" style="20" customWidth="1"/>
    <col min="2563" max="2563" width="36.33203125" style="20" customWidth="1"/>
    <col min="2564" max="2564" width="27.6640625" style="20" customWidth="1"/>
    <col min="2565" max="2566" width="10.33203125" style="20" customWidth="1"/>
    <col min="2567" max="2567" width="14.6640625" style="20" customWidth="1"/>
    <col min="2568" max="2568" width="16.83203125" style="20" customWidth="1"/>
    <col min="2569" max="2569" width="18.83203125" style="20" customWidth="1"/>
    <col min="2570" max="2570" width="11.1640625" style="20" customWidth="1"/>
    <col min="2571" max="2571" width="15" style="20" customWidth="1"/>
    <col min="2572" max="2816" width="11" style="20"/>
    <col min="2817" max="2817" width="3.6640625" style="20" customWidth="1"/>
    <col min="2818" max="2818" width="7" style="20" customWidth="1"/>
    <col min="2819" max="2819" width="36.33203125" style="20" customWidth="1"/>
    <col min="2820" max="2820" width="27.6640625" style="20" customWidth="1"/>
    <col min="2821" max="2822" width="10.33203125" style="20" customWidth="1"/>
    <col min="2823" max="2823" width="14.6640625" style="20" customWidth="1"/>
    <col min="2824" max="2824" width="16.83203125" style="20" customWidth="1"/>
    <col min="2825" max="2825" width="18.83203125" style="20" customWidth="1"/>
    <col min="2826" max="2826" width="11.1640625" style="20" customWidth="1"/>
    <col min="2827" max="2827" width="15" style="20" customWidth="1"/>
    <col min="2828" max="3072" width="11" style="20"/>
    <col min="3073" max="3073" width="3.6640625" style="20" customWidth="1"/>
    <col min="3074" max="3074" width="7" style="20" customWidth="1"/>
    <col min="3075" max="3075" width="36.33203125" style="20" customWidth="1"/>
    <col min="3076" max="3076" width="27.6640625" style="20" customWidth="1"/>
    <col min="3077" max="3078" width="10.33203125" style="20" customWidth="1"/>
    <col min="3079" max="3079" width="14.6640625" style="20" customWidth="1"/>
    <col min="3080" max="3080" width="16.83203125" style="20" customWidth="1"/>
    <col min="3081" max="3081" width="18.83203125" style="20" customWidth="1"/>
    <col min="3082" max="3082" width="11.1640625" style="20" customWidth="1"/>
    <col min="3083" max="3083" width="15" style="20" customWidth="1"/>
    <col min="3084" max="3328" width="11" style="20"/>
    <col min="3329" max="3329" width="3.6640625" style="20" customWidth="1"/>
    <col min="3330" max="3330" width="7" style="20" customWidth="1"/>
    <col min="3331" max="3331" width="36.33203125" style="20" customWidth="1"/>
    <col min="3332" max="3332" width="27.6640625" style="20" customWidth="1"/>
    <col min="3333" max="3334" width="10.33203125" style="20" customWidth="1"/>
    <col min="3335" max="3335" width="14.6640625" style="20" customWidth="1"/>
    <col min="3336" max="3336" width="16.83203125" style="20" customWidth="1"/>
    <col min="3337" max="3337" width="18.83203125" style="20" customWidth="1"/>
    <col min="3338" max="3338" width="11.1640625" style="20" customWidth="1"/>
    <col min="3339" max="3339" width="15" style="20" customWidth="1"/>
    <col min="3340" max="3584" width="11" style="20"/>
    <col min="3585" max="3585" width="3.6640625" style="20" customWidth="1"/>
    <col min="3586" max="3586" width="7" style="20" customWidth="1"/>
    <col min="3587" max="3587" width="36.33203125" style="20" customWidth="1"/>
    <col min="3588" max="3588" width="27.6640625" style="20" customWidth="1"/>
    <col min="3589" max="3590" width="10.33203125" style="20" customWidth="1"/>
    <col min="3591" max="3591" width="14.6640625" style="20" customWidth="1"/>
    <col min="3592" max="3592" width="16.83203125" style="20" customWidth="1"/>
    <col min="3593" max="3593" width="18.83203125" style="20" customWidth="1"/>
    <col min="3594" max="3594" width="11.1640625" style="20" customWidth="1"/>
    <col min="3595" max="3595" width="15" style="20" customWidth="1"/>
    <col min="3596" max="3840" width="11" style="20"/>
    <col min="3841" max="3841" width="3.6640625" style="20" customWidth="1"/>
    <col min="3842" max="3842" width="7" style="20" customWidth="1"/>
    <col min="3843" max="3843" width="36.33203125" style="20" customWidth="1"/>
    <col min="3844" max="3844" width="27.6640625" style="20" customWidth="1"/>
    <col min="3845" max="3846" width="10.33203125" style="20" customWidth="1"/>
    <col min="3847" max="3847" width="14.6640625" style="20" customWidth="1"/>
    <col min="3848" max="3848" width="16.83203125" style="20" customWidth="1"/>
    <col min="3849" max="3849" width="18.83203125" style="20" customWidth="1"/>
    <col min="3850" max="3850" width="11.1640625" style="20" customWidth="1"/>
    <col min="3851" max="3851" width="15" style="20" customWidth="1"/>
    <col min="3852" max="4096" width="11" style="20"/>
    <col min="4097" max="4097" width="3.6640625" style="20" customWidth="1"/>
    <col min="4098" max="4098" width="7" style="20" customWidth="1"/>
    <col min="4099" max="4099" width="36.33203125" style="20" customWidth="1"/>
    <col min="4100" max="4100" width="27.6640625" style="20" customWidth="1"/>
    <col min="4101" max="4102" width="10.33203125" style="20" customWidth="1"/>
    <col min="4103" max="4103" width="14.6640625" style="20" customWidth="1"/>
    <col min="4104" max="4104" width="16.83203125" style="20" customWidth="1"/>
    <col min="4105" max="4105" width="18.83203125" style="20" customWidth="1"/>
    <col min="4106" max="4106" width="11.1640625" style="20" customWidth="1"/>
    <col min="4107" max="4107" width="15" style="20" customWidth="1"/>
    <col min="4108" max="4352" width="11" style="20"/>
    <col min="4353" max="4353" width="3.6640625" style="20" customWidth="1"/>
    <col min="4354" max="4354" width="7" style="20" customWidth="1"/>
    <col min="4355" max="4355" width="36.33203125" style="20" customWidth="1"/>
    <col min="4356" max="4356" width="27.6640625" style="20" customWidth="1"/>
    <col min="4357" max="4358" width="10.33203125" style="20" customWidth="1"/>
    <col min="4359" max="4359" width="14.6640625" style="20" customWidth="1"/>
    <col min="4360" max="4360" width="16.83203125" style="20" customWidth="1"/>
    <col min="4361" max="4361" width="18.83203125" style="20" customWidth="1"/>
    <col min="4362" max="4362" width="11.1640625" style="20" customWidth="1"/>
    <col min="4363" max="4363" width="15" style="20" customWidth="1"/>
    <col min="4364" max="4608" width="11" style="20"/>
    <col min="4609" max="4609" width="3.6640625" style="20" customWidth="1"/>
    <col min="4610" max="4610" width="7" style="20" customWidth="1"/>
    <col min="4611" max="4611" width="36.33203125" style="20" customWidth="1"/>
    <col min="4612" max="4612" width="27.6640625" style="20" customWidth="1"/>
    <col min="4613" max="4614" width="10.33203125" style="20" customWidth="1"/>
    <col min="4615" max="4615" width="14.6640625" style="20" customWidth="1"/>
    <col min="4616" max="4616" width="16.83203125" style="20" customWidth="1"/>
    <col min="4617" max="4617" width="18.83203125" style="20" customWidth="1"/>
    <col min="4618" max="4618" width="11.1640625" style="20" customWidth="1"/>
    <col min="4619" max="4619" width="15" style="20" customWidth="1"/>
    <col min="4620" max="4864" width="11" style="20"/>
    <col min="4865" max="4865" width="3.6640625" style="20" customWidth="1"/>
    <col min="4866" max="4866" width="7" style="20" customWidth="1"/>
    <col min="4867" max="4867" width="36.33203125" style="20" customWidth="1"/>
    <col min="4868" max="4868" width="27.6640625" style="20" customWidth="1"/>
    <col min="4869" max="4870" width="10.33203125" style="20" customWidth="1"/>
    <col min="4871" max="4871" width="14.6640625" style="20" customWidth="1"/>
    <col min="4872" max="4872" width="16.83203125" style="20" customWidth="1"/>
    <col min="4873" max="4873" width="18.83203125" style="20" customWidth="1"/>
    <col min="4874" max="4874" width="11.1640625" style="20" customWidth="1"/>
    <col min="4875" max="4875" width="15" style="20" customWidth="1"/>
    <col min="4876" max="5120" width="11" style="20"/>
    <col min="5121" max="5121" width="3.6640625" style="20" customWidth="1"/>
    <col min="5122" max="5122" width="7" style="20" customWidth="1"/>
    <col min="5123" max="5123" width="36.33203125" style="20" customWidth="1"/>
    <col min="5124" max="5124" width="27.6640625" style="20" customWidth="1"/>
    <col min="5125" max="5126" width="10.33203125" style="20" customWidth="1"/>
    <col min="5127" max="5127" width="14.6640625" style="20" customWidth="1"/>
    <col min="5128" max="5128" width="16.83203125" style="20" customWidth="1"/>
    <col min="5129" max="5129" width="18.83203125" style="20" customWidth="1"/>
    <col min="5130" max="5130" width="11.1640625" style="20" customWidth="1"/>
    <col min="5131" max="5131" width="15" style="20" customWidth="1"/>
    <col min="5132" max="5376" width="11" style="20"/>
    <col min="5377" max="5377" width="3.6640625" style="20" customWidth="1"/>
    <col min="5378" max="5378" width="7" style="20" customWidth="1"/>
    <col min="5379" max="5379" width="36.33203125" style="20" customWidth="1"/>
    <col min="5380" max="5380" width="27.6640625" style="20" customWidth="1"/>
    <col min="5381" max="5382" width="10.33203125" style="20" customWidth="1"/>
    <col min="5383" max="5383" width="14.6640625" style="20" customWidth="1"/>
    <col min="5384" max="5384" width="16.83203125" style="20" customWidth="1"/>
    <col min="5385" max="5385" width="18.83203125" style="20" customWidth="1"/>
    <col min="5386" max="5386" width="11.1640625" style="20" customWidth="1"/>
    <col min="5387" max="5387" width="15" style="20" customWidth="1"/>
    <col min="5388" max="5632" width="11" style="20"/>
    <col min="5633" max="5633" width="3.6640625" style="20" customWidth="1"/>
    <col min="5634" max="5634" width="7" style="20" customWidth="1"/>
    <col min="5635" max="5635" width="36.33203125" style="20" customWidth="1"/>
    <col min="5636" max="5636" width="27.6640625" style="20" customWidth="1"/>
    <col min="5637" max="5638" width="10.33203125" style="20" customWidth="1"/>
    <col min="5639" max="5639" width="14.6640625" style="20" customWidth="1"/>
    <col min="5640" max="5640" width="16.83203125" style="20" customWidth="1"/>
    <col min="5641" max="5641" width="18.83203125" style="20" customWidth="1"/>
    <col min="5642" max="5642" width="11.1640625" style="20" customWidth="1"/>
    <col min="5643" max="5643" width="15" style="20" customWidth="1"/>
    <col min="5644" max="5888" width="11" style="20"/>
    <col min="5889" max="5889" width="3.6640625" style="20" customWidth="1"/>
    <col min="5890" max="5890" width="7" style="20" customWidth="1"/>
    <col min="5891" max="5891" width="36.33203125" style="20" customWidth="1"/>
    <col min="5892" max="5892" width="27.6640625" style="20" customWidth="1"/>
    <col min="5893" max="5894" width="10.33203125" style="20" customWidth="1"/>
    <col min="5895" max="5895" width="14.6640625" style="20" customWidth="1"/>
    <col min="5896" max="5896" width="16.83203125" style="20" customWidth="1"/>
    <col min="5897" max="5897" width="18.83203125" style="20" customWidth="1"/>
    <col min="5898" max="5898" width="11.1640625" style="20" customWidth="1"/>
    <col min="5899" max="5899" width="15" style="20" customWidth="1"/>
    <col min="5900" max="6144" width="11" style="20"/>
    <col min="6145" max="6145" width="3.6640625" style="20" customWidth="1"/>
    <col min="6146" max="6146" width="7" style="20" customWidth="1"/>
    <col min="6147" max="6147" width="36.33203125" style="20" customWidth="1"/>
    <col min="6148" max="6148" width="27.6640625" style="20" customWidth="1"/>
    <col min="6149" max="6150" width="10.33203125" style="20" customWidth="1"/>
    <col min="6151" max="6151" width="14.6640625" style="20" customWidth="1"/>
    <col min="6152" max="6152" width="16.83203125" style="20" customWidth="1"/>
    <col min="6153" max="6153" width="18.83203125" style="20" customWidth="1"/>
    <col min="6154" max="6154" width="11.1640625" style="20" customWidth="1"/>
    <col min="6155" max="6155" width="15" style="20" customWidth="1"/>
    <col min="6156" max="6400" width="11" style="20"/>
    <col min="6401" max="6401" width="3.6640625" style="20" customWidth="1"/>
    <col min="6402" max="6402" width="7" style="20" customWidth="1"/>
    <col min="6403" max="6403" width="36.33203125" style="20" customWidth="1"/>
    <col min="6404" max="6404" width="27.6640625" style="20" customWidth="1"/>
    <col min="6405" max="6406" width="10.33203125" style="20" customWidth="1"/>
    <col min="6407" max="6407" width="14.6640625" style="20" customWidth="1"/>
    <col min="6408" max="6408" width="16.83203125" style="20" customWidth="1"/>
    <col min="6409" max="6409" width="18.83203125" style="20" customWidth="1"/>
    <col min="6410" max="6410" width="11.1640625" style="20" customWidth="1"/>
    <col min="6411" max="6411" width="15" style="20" customWidth="1"/>
    <col min="6412" max="6656" width="11" style="20"/>
    <col min="6657" max="6657" width="3.6640625" style="20" customWidth="1"/>
    <col min="6658" max="6658" width="7" style="20" customWidth="1"/>
    <col min="6659" max="6659" width="36.33203125" style="20" customWidth="1"/>
    <col min="6660" max="6660" width="27.6640625" style="20" customWidth="1"/>
    <col min="6661" max="6662" width="10.33203125" style="20" customWidth="1"/>
    <col min="6663" max="6663" width="14.6640625" style="20" customWidth="1"/>
    <col min="6664" max="6664" width="16.83203125" style="20" customWidth="1"/>
    <col min="6665" max="6665" width="18.83203125" style="20" customWidth="1"/>
    <col min="6666" max="6666" width="11.1640625" style="20" customWidth="1"/>
    <col min="6667" max="6667" width="15" style="20" customWidth="1"/>
    <col min="6668" max="6912" width="11" style="20"/>
    <col min="6913" max="6913" width="3.6640625" style="20" customWidth="1"/>
    <col min="6914" max="6914" width="7" style="20" customWidth="1"/>
    <col min="6915" max="6915" width="36.33203125" style="20" customWidth="1"/>
    <col min="6916" max="6916" width="27.6640625" style="20" customWidth="1"/>
    <col min="6917" max="6918" width="10.33203125" style="20" customWidth="1"/>
    <col min="6919" max="6919" width="14.6640625" style="20" customWidth="1"/>
    <col min="6920" max="6920" width="16.83203125" style="20" customWidth="1"/>
    <col min="6921" max="6921" width="18.83203125" style="20" customWidth="1"/>
    <col min="6922" max="6922" width="11.1640625" style="20" customWidth="1"/>
    <col min="6923" max="6923" width="15" style="20" customWidth="1"/>
    <col min="6924" max="7168" width="11" style="20"/>
    <col min="7169" max="7169" width="3.6640625" style="20" customWidth="1"/>
    <col min="7170" max="7170" width="7" style="20" customWidth="1"/>
    <col min="7171" max="7171" width="36.33203125" style="20" customWidth="1"/>
    <col min="7172" max="7172" width="27.6640625" style="20" customWidth="1"/>
    <col min="7173" max="7174" width="10.33203125" style="20" customWidth="1"/>
    <col min="7175" max="7175" width="14.6640625" style="20" customWidth="1"/>
    <col min="7176" max="7176" width="16.83203125" style="20" customWidth="1"/>
    <col min="7177" max="7177" width="18.83203125" style="20" customWidth="1"/>
    <col min="7178" max="7178" width="11.1640625" style="20" customWidth="1"/>
    <col min="7179" max="7179" width="15" style="20" customWidth="1"/>
    <col min="7180" max="7424" width="11" style="20"/>
    <col min="7425" max="7425" width="3.6640625" style="20" customWidth="1"/>
    <col min="7426" max="7426" width="7" style="20" customWidth="1"/>
    <col min="7427" max="7427" width="36.33203125" style="20" customWidth="1"/>
    <col min="7428" max="7428" width="27.6640625" style="20" customWidth="1"/>
    <col min="7429" max="7430" width="10.33203125" style="20" customWidth="1"/>
    <col min="7431" max="7431" width="14.6640625" style="20" customWidth="1"/>
    <col min="7432" max="7432" width="16.83203125" style="20" customWidth="1"/>
    <col min="7433" max="7433" width="18.83203125" style="20" customWidth="1"/>
    <col min="7434" max="7434" width="11.1640625" style="20" customWidth="1"/>
    <col min="7435" max="7435" width="15" style="20" customWidth="1"/>
    <col min="7436" max="7680" width="11" style="20"/>
    <col min="7681" max="7681" width="3.6640625" style="20" customWidth="1"/>
    <col min="7682" max="7682" width="7" style="20" customWidth="1"/>
    <col min="7683" max="7683" width="36.33203125" style="20" customWidth="1"/>
    <col min="7684" max="7684" width="27.6640625" style="20" customWidth="1"/>
    <col min="7685" max="7686" width="10.33203125" style="20" customWidth="1"/>
    <col min="7687" max="7687" width="14.6640625" style="20" customWidth="1"/>
    <col min="7688" max="7688" width="16.83203125" style="20" customWidth="1"/>
    <col min="7689" max="7689" width="18.83203125" style="20" customWidth="1"/>
    <col min="7690" max="7690" width="11.1640625" style="20" customWidth="1"/>
    <col min="7691" max="7691" width="15" style="20" customWidth="1"/>
    <col min="7692" max="7936" width="11" style="20"/>
    <col min="7937" max="7937" width="3.6640625" style="20" customWidth="1"/>
    <col min="7938" max="7938" width="7" style="20" customWidth="1"/>
    <col min="7939" max="7939" width="36.33203125" style="20" customWidth="1"/>
    <col min="7940" max="7940" width="27.6640625" style="20" customWidth="1"/>
    <col min="7941" max="7942" width="10.33203125" style="20" customWidth="1"/>
    <col min="7943" max="7943" width="14.6640625" style="20" customWidth="1"/>
    <col min="7944" max="7944" width="16.83203125" style="20" customWidth="1"/>
    <col min="7945" max="7945" width="18.83203125" style="20" customWidth="1"/>
    <col min="7946" max="7946" width="11.1640625" style="20" customWidth="1"/>
    <col min="7947" max="7947" width="15" style="20" customWidth="1"/>
    <col min="7948" max="8192" width="11" style="20"/>
    <col min="8193" max="8193" width="3.6640625" style="20" customWidth="1"/>
    <col min="8194" max="8194" width="7" style="20" customWidth="1"/>
    <col min="8195" max="8195" width="36.33203125" style="20" customWidth="1"/>
    <col min="8196" max="8196" width="27.6640625" style="20" customWidth="1"/>
    <col min="8197" max="8198" width="10.33203125" style="20" customWidth="1"/>
    <col min="8199" max="8199" width="14.6640625" style="20" customWidth="1"/>
    <col min="8200" max="8200" width="16.83203125" style="20" customWidth="1"/>
    <col min="8201" max="8201" width="18.83203125" style="20" customWidth="1"/>
    <col min="8202" max="8202" width="11.1640625" style="20" customWidth="1"/>
    <col min="8203" max="8203" width="15" style="20" customWidth="1"/>
    <col min="8204" max="8448" width="11" style="20"/>
    <col min="8449" max="8449" width="3.6640625" style="20" customWidth="1"/>
    <col min="8450" max="8450" width="7" style="20" customWidth="1"/>
    <col min="8451" max="8451" width="36.33203125" style="20" customWidth="1"/>
    <col min="8452" max="8452" width="27.6640625" style="20" customWidth="1"/>
    <col min="8453" max="8454" width="10.33203125" style="20" customWidth="1"/>
    <col min="8455" max="8455" width="14.6640625" style="20" customWidth="1"/>
    <col min="8456" max="8456" width="16.83203125" style="20" customWidth="1"/>
    <col min="8457" max="8457" width="18.83203125" style="20" customWidth="1"/>
    <col min="8458" max="8458" width="11.1640625" style="20" customWidth="1"/>
    <col min="8459" max="8459" width="15" style="20" customWidth="1"/>
    <col min="8460" max="8704" width="11" style="20"/>
    <col min="8705" max="8705" width="3.6640625" style="20" customWidth="1"/>
    <col min="8706" max="8706" width="7" style="20" customWidth="1"/>
    <col min="8707" max="8707" width="36.33203125" style="20" customWidth="1"/>
    <col min="8708" max="8708" width="27.6640625" style="20" customWidth="1"/>
    <col min="8709" max="8710" width="10.33203125" style="20" customWidth="1"/>
    <col min="8711" max="8711" width="14.6640625" style="20" customWidth="1"/>
    <col min="8712" max="8712" width="16.83203125" style="20" customWidth="1"/>
    <col min="8713" max="8713" width="18.83203125" style="20" customWidth="1"/>
    <col min="8714" max="8714" width="11.1640625" style="20" customWidth="1"/>
    <col min="8715" max="8715" width="15" style="20" customWidth="1"/>
    <col min="8716" max="8960" width="11" style="20"/>
    <col min="8961" max="8961" width="3.6640625" style="20" customWidth="1"/>
    <col min="8962" max="8962" width="7" style="20" customWidth="1"/>
    <col min="8963" max="8963" width="36.33203125" style="20" customWidth="1"/>
    <col min="8964" max="8964" width="27.6640625" style="20" customWidth="1"/>
    <col min="8965" max="8966" width="10.33203125" style="20" customWidth="1"/>
    <col min="8967" max="8967" width="14.6640625" style="20" customWidth="1"/>
    <col min="8968" max="8968" width="16.83203125" style="20" customWidth="1"/>
    <col min="8969" max="8969" width="18.83203125" style="20" customWidth="1"/>
    <col min="8970" max="8970" width="11.1640625" style="20" customWidth="1"/>
    <col min="8971" max="8971" width="15" style="20" customWidth="1"/>
    <col min="8972" max="9216" width="11" style="20"/>
    <col min="9217" max="9217" width="3.6640625" style="20" customWidth="1"/>
    <col min="9218" max="9218" width="7" style="20" customWidth="1"/>
    <col min="9219" max="9219" width="36.33203125" style="20" customWidth="1"/>
    <col min="9220" max="9220" width="27.6640625" style="20" customWidth="1"/>
    <col min="9221" max="9222" width="10.33203125" style="20" customWidth="1"/>
    <col min="9223" max="9223" width="14.6640625" style="20" customWidth="1"/>
    <col min="9224" max="9224" width="16.83203125" style="20" customWidth="1"/>
    <col min="9225" max="9225" width="18.83203125" style="20" customWidth="1"/>
    <col min="9226" max="9226" width="11.1640625" style="20" customWidth="1"/>
    <col min="9227" max="9227" width="15" style="20" customWidth="1"/>
    <col min="9228" max="9472" width="11" style="20"/>
    <col min="9473" max="9473" width="3.6640625" style="20" customWidth="1"/>
    <col min="9474" max="9474" width="7" style="20" customWidth="1"/>
    <col min="9475" max="9475" width="36.33203125" style="20" customWidth="1"/>
    <col min="9476" max="9476" width="27.6640625" style="20" customWidth="1"/>
    <col min="9477" max="9478" width="10.33203125" style="20" customWidth="1"/>
    <col min="9479" max="9479" width="14.6640625" style="20" customWidth="1"/>
    <col min="9480" max="9480" width="16.83203125" style="20" customWidth="1"/>
    <col min="9481" max="9481" width="18.83203125" style="20" customWidth="1"/>
    <col min="9482" max="9482" width="11.1640625" style="20" customWidth="1"/>
    <col min="9483" max="9483" width="15" style="20" customWidth="1"/>
    <col min="9484" max="9728" width="11" style="20"/>
    <col min="9729" max="9729" width="3.6640625" style="20" customWidth="1"/>
    <col min="9730" max="9730" width="7" style="20" customWidth="1"/>
    <col min="9731" max="9731" width="36.33203125" style="20" customWidth="1"/>
    <col min="9732" max="9732" width="27.6640625" style="20" customWidth="1"/>
    <col min="9733" max="9734" width="10.33203125" style="20" customWidth="1"/>
    <col min="9735" max="9735" width="14.6640625" style="20" customWidth="1"/>
    <col min="9736" max="9736" width="16.83203125" style="20" customWidth="1"/>
    <col min="9737" max="9737" width="18.83203125" style="20" customWidth="1"/>
    <col min="9738" max="9738" width="11.1640625" style="20" customWidth="1"/>
    <col min="9739" max="9739" width="15" style="20" customWidth="1"/>
    <col min="9740" max="9984" width="11" style="20"/>
    <col min="9985" max="9985" width="3.6640625" style="20" customWidth="1"/>
    <col min="9986" max="9986" width="7" style="20" customWidth="1"/>
    <col min="9987" max="9987" width="36.33203125" style="20" customWidth="1"/>
    <col min="9988" max="9988" width="27.6640625" style="20" customWidth="1"/>
    <col min="9989" max="9990" width="10.33203125" style="20" customWidth="1"/>
    <col min="9991" max="9991" width="14.6640625" style="20" customWidth="1"/>
    <col min="9992" max="9992" width="16.83203125" style="20" customWidth="1"/>
    <col min="9993" max="9993" width="18.83203125" style="20" customWidth="1"/>
    <col min="9994" max="9994" width="11.1640625" style="20" customWidth="1"/>
    <col min="9995" max="9995" width="15" style="20" customWidth="1"/>
    <col min="9996" max="10240" width="11" style="20"/>
    <col min="10241" max="10241" width="3.6640625" style="20" customWidth="1"/>
    <col min="10242" max="10242" width="7" style="20" customWidth="1"/>
    <col min="10243" max="10243" width="36.33203125" style="20" customWidth="1"/>
    <col min="10244" max="10244" width="27.6640625" style="20" customWidth="1"/>
    <col min="10245" max="10246" width="10.33203125" style="20" customWidth="1"/>
    <col min="10247" max="10247" width="14.6640625" style="20" customWidth="1"/>
    <col min="10248" max="10248" width="16.83203125" style="20" customWidth="1"/>
    <col min="10249" max="10249" width="18.83203125" style="20" customWidth="1"/>
    <col min="10250" max="10250" width="11.1640625" style="20" customWidth="1"/>
    <col min="10251" max="10251" width="15" style="20" customWidth="1"/>
    <col min="10252" max="10496" width="11" style="20"/>
    <col min="10497" max="10497" width="3.6640625" style="20" customWidth="1"/>
    <col min="10498" max="10498" width="7" style="20" customWidth="1"/>
    <col min="10499" max="10499" width="36.33203125" style="20" customWidth="1"/>
    <col min="10500" max="10500" width="27.6640625" style="20" customWidth="1"/>
    <col min="10501" max="10502" width="10.33203125" style="20" customWidth="1"/>
    <col min="10503" max="10503" width="14.6640625" style="20" customWidth="1"/>
    <col min="10504" max="10504" width="16.83203125" style="20" customWidth="1"/>
    <col min="10505" max="10505" width="18.83203125" style="20" customWidth="1"/>
    <col min="10506" max="10506" width="11.1640625" style="20" customWidth="1"/>
    <col min="10507" max="10507" width="15" style="20" customWidth="1"/>
    <col min="10508" max="10752" width="11" style="20"/>
    <col min="10753" max="10753" width="3.6640625" style="20" customWidth="1"/>
    <col min="10754" max="10754" width="7" style="20" customWidth="1"/>
    <col min="10755" max="10755" width="36.33203125" style="20" customWidth="1"/>
    <col min="10756" max="10756" width="27.6640625" style="20" customWidth="1"/>
    <col min="10757" max="10758" width="10.33203125" style="20" customWidth="1"/>
    <col min="10759" max="10759" width="14.6640625" style="20" customWidth="1"/>
    <col min="10760" max="10760" width="16.83203125" style="20" customWidth="1"/>
    <col min="10761" max="10761" width="18.83203125" style="20" customWidth="1"/>
    <col min="10762" max="10762" width="11.1640625" style="20" customWidth="1"/>
    <col min="10763" max="10763" width="15" style="20" customWidth="1"/>
    <col min="10764" max="11008" width="11" style="20"/>
    <col min="11009" max="11009" width="3.6640625" style="20" customWidth="1"/>
    <col min="11010" max="11010" width="7" style="20" customWidth="1"/>
    <col min="11011" max="11011" width="36.33203125" style="20" customWidth="1"/>
    <col min="11012" max="11012" width="27.6640625" style="20" customWidth="1"/>
    <col min="11013" max="11014" width="10.33203125" style="20" customWidth="1"/>
    <col min="11015" max="11015" width="14.6640625" style="20" customWidth="1"/>
    <col min="11016" max="11016" width="16.83203125" style="20" customWidth="1"/>
    <col min="11017" max="11017" width="18.83203125" style="20" customWidth="1"/>
    <col min="11018" max="11018" width="11.1640625" style="20" customWidth="1"/>
    <col min="11019" max="11019" width="15" style="20" customWidth="1"/>
    <col min="11020" max="11264" width="11" style="20"/>
    <col min="11265" max="11265" width="3.6640625" style="20" customWidth="1"/>
    <col min="11266" max="11266" width="7" style="20" customWidth="1"/>
    <col min="11267" max="11267" width="36.33203125" style="20" customWidth="1"/>
    <col min="11268" max="11268" width="27.6640625" style="20" customWidth="1"/>
    <col min="11269" max="11270" width="10.33203125" style="20" customWidth="1"/>
    <col min="11271" max="11271" width="14.6640625" style="20" customWidth="1"/>
    <col min="11272" max="11272" width="16.83203125" style="20" customWidth="1"/>
    <col min="11273" max="11273" width="18.83203125" style="20" customWidth="1"/>
    <col min="11274" max="11274" width="11.1640625" style="20" customWidth="1"/>
    <col min="11275" max="11275" width="15" style="20" customWidth="1"/>
    <col min="11276" max="11520" width="11" style="20"/>
    <col min="11521" max="11521" width="3.6640625" style="20" customWidth="1"/>
    <col min="11522" max="11522" width="7" style="20" customWidth="1"/>
    <col min="11523" max="11523" width="36.33203125" style="20" customWidth="1"/>
    <col min="11524" max="11524" width="27.6640625" style="20" customWidth="1"/>
    <col min="11525" max="11526" width="10.33203125" style="20" customWidth="1"/>
    <col min="11527" max="11527" width="14.6640625" style="20" customWidth="1"/>
    <col min="11528" max="11528" width="16.83203125" style="20" customWidth="1"/>
    <col min="11529" max="11529" width="18.83203125" style="20" customWidth="1"/>
    <col min="11530" max="11530" width="11.1640625" style="20" customWidth="1"/>
    <col min="11531" max="11531" width="15" style="20" customWidth="1"/>
    <col min="11532" max="11776" width="11" style="20"/>
    <col min="11777" max="11777" width="3.6640625" style="20" customWidth="1"/>
    <col min="11778" max="11778" width="7" style="20" customWidth="1"/>
    <col min="11779" max="11779" width="36.33203125" style="20" customWidth="1"/>
    <col min="11780" max="11780" width="27.6640625" style="20" customWidth="1"/>
    <col min="11781" max="11782" width="10.33203125" style="20" customWidth="1"/>
    <col min="11783" max="11783" width="14.6640625" style="20" customWidth="1"/>
    <col min="11784" max="11784" width="16.83203125" style="20" customWidth="1"/>
    <col min="11785" max="11785" width="18.83203125" style="20" customWidth="1"/>
    <col min="11786" max="11786" width="11.1640625" style="20" customWidth="1"/>
    <col min="11787" max="11787" width="15" style="20" customWidth="1"/>
    <col min="11788" max="12032" width="11" style="20"/>
    <col min="12033" max="12033" width="3.6640625" style="20" customWidth="1"/>
    <col min="12034" max="12034" width="7" style="20" customWidth="1"/>
    <col min="12035" max="12035" width="36.33203125" style="20" customWidth="1"/>
    <col min="12036" max="12036" width="27.6640625" style="20" customWidth="1"/>
    <col min="12037" max="12038" width="10.33203125" style="20" customWidth="1"/>
    <col min="12039" max="12039" width="14.6640625" style="20" customWidth="1"/>
    <col min="12040" max="12040" width="16.83203125" style="20" customWidth="1"/>
    <col min="12041" max="12041" width="18.83203125" style="20" customWidth="1"/>
    <col min="12042" max="12042" width="11.1640625" style="20" customWidth="1"/>
    <col min="12043" max="12043" width="15" style="20" customWidth="1"/>
    <col min="12044" max="12288" width="11" style="20"/>
    <col min="12289" max="12289" width="3.6640625" style="20" customWidth="1"/>
    <col min="12290" max="12290" width="7" style="20" customWidth="1"/>
    <col min="12291" max="12291" width="36.33203125" style="20" customWidth="1"/>
    <col min="12292" max="12292" width="27.6640625" style="20" customWidth="1"/>
    <col min="12293" max="12294" width="10.33203125" style="20" customWidth="1"/>
    <col min="12295" max="12295" width="14.6640625" style="20" customWidth="1"/>
    <col min="12296" max="12296" width="16.83203125" style="20" customWidth="1"/>
    <col min="12297" max="12297" width="18.83203125" style="20" customWidth="1"/>
    <col min="12298" max="12298" width="11.1640625" style="20" customWidth="1"/>
    <col min="12299" max="12299" width="15" style="20" customWidth="1"/>
    <col min="12300" max="12544" width="11" style="20"/>
    <col min="12545" max="12545" width="3.6640625" style="20" customWidth="1"/>
    <col min="12546" max="12546" width="7" style="20" customWidth="1"/>
    <col min="12547" max="12547" width="36.33203125" style="20" customWidth="1"/>
    <col min="12548" max="12548" width="27.6640625" style="20" customWidth="1"/>
    <col min="12549" max="12550" width="10.33203125" style="20" customWidth="1"/>
    <col min="12551" max="12551" width="14.6640625" style="20" customWidth="1"/>
    <col min="12552" max="12552" width="16.83203125" style="20" customWidth="1"/>
    <col min="12553" max="12553" width="18.83203125" style="20" customWidth="1"/>
    <col min="12554" max="12554" width="11.1640625" style="20" customWidth="1"/>
    <col min="12555" max="12555" width="15" style="20" customWidth="1"/>
    <col min="12556" max="12800" width="11" style="20"/>
    <col min="12801" max="12801" width="3.6640625" style="20" customWidth="1"/>
    <col min="12802" max="12802" width="7" style="20" customWidth="1"/>
    <col min="12803" max="12803" width="36.33203125" style="20" customWidth="1"/>
    <col min="12804" max="12804" width="27.6640625" style="20" customWidth="1"/>
    <col min="12805" max="12806" width="10.33203125" style="20" customWidth="1"/>
    <col min="12807" max="12807" width="14.6640625" style="20" customWidth="1"/>
    <col min="12808" max="12808" width="16.83203125" style="20" customWidth="1"/>
    <col min="12809" max="12809" width="18.83203125" style="20" customWidth="1"/>
    <col min="12810" max="12810" width="11.1640625" style="20" customWidth="1"/>
    <col min="12811" max="12811" width="15" style="20" customWidth="1"/>
    <col min="12812" max="13056" width="11" style="20"/>
    <col min="13057" max="13057" width="3.6640625" style="20" customWidth="1"/>
    <col min="13058" max="13058" width="7" style="20" customWidth="1"/>
    <col min="13059" max="13059" width="36.33203125" style="20" customWidth="1"/>
    <col min="13060" max="13060" width="27.6640625" style="20" customWidth="1"/>
    <col min="13061" max="13062" width="10.33203125" style="20" customWidth="1"/>
    <col min="13063" max="13063" width="14.6640625" style="20" customWidth="1"/>
    <col min="13064" max="13064" width="16.83203125" style="20" customWidth="1"/>
    <col min="13065" max="13065" width="18.83203125" style="20" customWidth="1"/>
    <col min="13066" max="13066" width="11.1640625" style="20" customWidth="1"/>
    <col min="13067" max="13067" width="15" style="20" customWidth="1"/>
    <col min="13068" max="13312" width="11" style="20"/>
    <col min="13313" max="13313" width="3.6640625" style="20" customWidth="1"/>
    <col min="13314" max="13314" width="7" style="20" customWidth="1"/>
    <col min="13315" max="13315" width="36.33203125" style="20" customWidth="1"/>
    <col min="13316" max="13316" width="27.6640625" style="20" customWidth="1"/>
    <col min="13317" max="13318" width="10.33203125" style="20" customWidth="1"/>
    <col min="13319" max="13319" width="14.6640625" style="20" customWidth="1"/>
    <col min="13320" max="13320" width="16.83203125" style="20" customWidth="1"/>
    <col min="13321" max="13321" width="18.83203125" style="20" customWidth="1"/>
    <col min="13322" max="13322" width="11.1640625" style="20" customWidth="1"/>
    <col min="13323" max="13323" width="15" style="20" customWidth="1"/>
    <col min="13324" max="13568" width="11" style="20"/>
    <col min="13569" max="13569" width="3.6640625" style="20" customWidth="1"/>
    <col min="13570" max="13570" width="7" style="20" customWidth="1"/>
    <col min="13571" max="13571" width="36.33203125" style="20" customWidth="1"/>
    <col min="13572" max="13572" width="27.6640625" style="20" customWidth="1"/>
    <col min="13573" max="13574" width="10.33203125" style="20" customWidth="1"/>
    <col min="13575" max="13575" width="14.6640625" style="20" customWidth="1"/>
    <col min="13576" max="13576" width="16.83203125" style="20" customWidth="1"/>
    <col min="13577" max="13577" width="18.83203125" style="20" customWidth="1"/>
    <col min="13578" max="13578" width="11.1640625" style="20" customWidth="1"/>
    <col min="13579" max="13579" width="15" style="20" customWidth="1"/>
    <col min="13580" max="13824" width="11" style="20"/>
    <col min="13825" max="13825" width="3.6640625" style="20" customWidth="1"/>
    <col min="13826" max="13826" width="7" style="20" customWidth="1"/>
    <col min="13827" max="13827" width="36.33203125" style="20" customWidth="1"/>
    <col min="13828" max="13828" width="27.6640625" style="20" customWidth="1"/>
    <col min="13829" max="13830" width="10.33203125" style="20" customWidth="1"/>
    <col min="13831" max="13831" width="14.6640625" style="20" customWidth="1"/>
    <col min="13832" max="13832" width="16.83203125" style="20" customWidth="1"/>
    <col min="13833" max="13833" width="18.83203125" style="20" customWidth="1"/>
    <col min="13834" max="13834" width="11.1640625" style="20" customWidth="1"/>
    <col min="13835" max="13835" width="15" style="20" customWidth="1"/>
    <col min="13836" max="14080" width="11" style="20"/>
    <col min="14081" max="14081" width="3.6640625" style="20" customWidth="1"/>
    <col min="14082" max="14082" width="7" style="20" customWidth="1"/>
    <col min="14083" max="14083" width="36.33203125" style="20" customWidth="1"/>
    <col min="14084" max="14084" width="27.6640625" style="20" customWidth="1"/>
    <col min="14085" max="14086" width="10.33203125" style="20" customWidth="1"/>
    <col min="14087" max="14087" width="14.6640625" style="20" customWidth="1"/>
    <col min="14088" max="14088" width="16.83203125" style="20" customWidth="1"/>
    <col min="14089" max="14089" width="18.83203125" style="20" customWidth="1"/>
    <col min="14090" max="14090" width="11.1640625" style="20" customWidth="1"/>
    <col min="14091" max="14091" width="15" style="20" customWidth="1"/>
    <col min="14092" max="14336" width="11" style="20"/>
    <col min="14337" max="14337" width="3.6640625" style="20" customWidth="1"/>
    <col min="14338" max="14338" width="7" style="20" customWidth="1"/>
    <col min="14339" max="14339" width="36.33203125" style="20" customWidth="1"/>
    <col min="14340" max="14340" width="27.6640625" style="20" customWidth="1"/>
    <col min="14341" max="14342" width="10.33203125" style="20" customWidth="1"/>
    <col min="14343" max="14343" width="14.6640625" style="20" customWidth="1"/>
    <col min="14344" max="14344" width="16.83203125" style="20" customWidth="1"/>
    <col min="14345" max="14345" width="18.83203125" style="20" customWidth="1"/>
    <col min="14346" max="14346" width="11.1640625" style="20" customWidth="1"/>
    <col min="14347" max="14347" width="15" style="20" customWidth="1"/>
    <col min="14348" max="14592" width="11" style="20"/>
    <col min="14593" max="14593" width="3.6640625" style="20" customWidth="1"/>
    <col min="14594" max="14594" width="7" style="20" customWidth="1"/>
    <col min="14595" max="14595" width="36.33203125" style="20" customWidth="1"/>
    <col min="14596" max="14596" width="27.6640625" style="20" customWidth="1"/>
    <col min="14597" max="14598" width="10.33203125" style="20" customWidth="1"/>
    <col min="14599" max="14599" width="14.6640625" style="20" customWidth="1"/>
    <col min="14600" max="14600" width="16.83203125" style="20" customWidth="1"/>
    <col min="14601" max="14601" width="18.83203125" style="20" customWidth="1"/>
    <col min="14602" max="14602" width="11.1640625" style="20" customWidth="1"/>
    <col min="14603" max="14603" width="15" style="20" customWidth="1"/>
    <col min="14604" max="14848" width="11" style="20"/>
    <col min="14849" max="14849" width="3.6640625" style="20" customWidth="1"/>
    <col min="14850" max="14850" width="7" style="20" customWidth="1"/>
    <col min="14851" max="14851" width="36.33203125" style="20" customWidth="1"/>
    <col min="14852" max="14852" width="27.6640625" style="20" customWidth="1"/>
    <col min="14853" max="14854" width="10.33203125" style="20" customWidth="1"/>
    <col min="14855" max="14855" width="14.6640625" style="20" customWidth="1"/>
    <col min="14856" max="14856" width="16.83203125" style="20" customWidth="1"/>
    <col min="14857" max="14857" width="18.83203125" style="20" customWidth="1"/>
    <col min="14858" max="14858" width="11.1640625" style="20" customWidth="1"/>
    <col min="14859" max="14859" width="15" style="20" customWidth="1"/>
    <col min="14860" max="15104" width="11" style="20"/>
    <col min="15105" max="15105" width="3.6640625" style="20" customWidth="1"/>
    <col min="15106" max="15106" width="7" style="20" customWidth="1"/>
    <col min="15107" max="15107" width="36.33203125" style="20" customWidth="1"/>
    <col min="15108" max="15108" width="27.6640625" style="20" customWidth="1"/>
    <col min="15109" max="15110" width="10.33203125" style="20" customWidth="1"/>
    <col min="15111" max="15111" width="14.6640625" style="20" customWidth="1"/>
    <col min="15112" max="15112" width="16.83203125" style="20" customWidth="1"/>
    <col min="15113" max="15113" width="18.83203125" style="20" customWidth="1"/>
    <col min="15114" max="15114" width="11.1640625" style="20" customWidth="1"/>
    <col min="15115" max="15115" width="15" style="20" customWidth="1"/>
    <col min="15116" max="15360" width="11" style="20"/>
    <col min="15361" max="15361" width="3.6640625" style="20" customWidth="1"/>
    <col min="15362" max="15362" width="7" style="20" customWidth="1"/>
    <col min="15363" max="15363" width="36.33203125" style="20" customWidth="1"/>
    <col min="15364" max="15364" width="27.6640625" style="20" customWidth="1"/>
    <col min="15365" max="15366" width="10.33203125" style="20" customWidth="1"/>
    <col min="15367" max="15367" width="14.6640625" style="20" customWidth="1"/>
    <col min="15368" max="15368" width="16.83203125" style="20" customWidth="1"/>
    <col min="15369" max="15369" width="18.83203125" style="20" customWidth="1"/>
    <col min="15370" max="15370" width="11.1640625" style="20" customWidth="1"/>
    <col min="15371" max="15371" width="15" style="20" customWidth="1"/>
    <col min="15372" max="15616" width="11" style="20"/>
    <col min="15617" max="15617" width="3.6640625" style="20" customWidth="1"/>
    <col min="15618" max="15618" width="7" style="20" customWidth="1"/>
    <col min="15619" max="15619" width="36.33203125" style="20" customWidth="1"/>
    <col min="15620" max="15620" width="27.6640625" style="20" customWidth="1"/>
    <col min="15621" max="15622" width="10.33203125" style="20" customWidth="1"/>
    <col min="15623" max="15623" width="14.6640625" style="20" customWidth="1"/>
    <col min="15624" max="15624" width="16.83203125" style="20" customWidth="1"/>
    <col min="15625" max="15625" width="18.83203125" style="20" customWidth="1"/>
    <col min="15626" max="15626" width="11.1640625" style="20" customWidth="1"/>
    <col min="15627" max="15627" width="15" style="20" customWidth="1"/>
    <col min="15628" max="15872" width="11" style="20"/>
    <col min="15873" max="15873" width="3.6640625" style="20" customWidth="1"/>
    <col min="15874" max="15874" width="7" style="20" customWidth="1"/>
    <col min="15875" max="15875" width="36.33203125" style="20" customWidth="1"/>
    <col min="15876" max="15876" width="27.6640625" style="20" customWidth="1"/>
    <col min="15877" max="15878" width="10.33203125" style="20" customWidth="1"/>
    <col min="15879" max="15879" width="14.6640625" style="20" customWidth="1"/>
    <col min="15880" max="15880" width="16.83203125" style="20" customWidth="1"/>
    <col min="15881" max="15881" width="18.83203125" style="20" customWidth="1"/>
    <col min="15882" max="15882" width="11.1640625" style="20" customWidth="1"/>
    <col min="15883" max="15883" width="15" style="20" customWidth="1"/>
    <col min="15884" max="16128" width="11" style="20"/>
    <col min="16129" max="16129" width="3.6640625" style="20" customWidth="1"/>
    <col min="16130" max="16130" width="7" style="20" customWidth="1"/>
    <col min="16131" max="16131" width="36.33203125" style="20" customWidth="1"/>
    <col min="16132" max="16132" width="27.6640625" style="20" customWidth="1"/>
    <col min="16133" max="16134" width="10.33203125" style="20" customWidth="1"/>
    <col min="16135" max="16135" width="14.6640625" style="20" customWidth="1"/>
    <col min="16136" max="16136" width="16.83203125" style="20" customWidth="1"/>
    <col min="16137" max="16137" width="18.83203125" style="20" customWidth="1"/>
    <col min="16138" max="16138" width="11.1640625" style="20" customWidth="1"/>
    <col min="16139" max="16139" width="15" style="20" customWidth="1"/>
    <col min="16140" max="16384" width="11" style="20"/>
  </cols>
  <sheetData>
    <row r="1" spans="1:247" s="229" customFormat="1" ht="16">
      <c r="A1" s="13"/>
      <c r="B1" s="14"/>
      <c r="C1" s="14"/>
      <c r="E1" s="231"/>
      <c r="F1" s="231"/>
      <c r="G1" s="231"/>
      <c r="H1" s="17"/>
      <c r="I1" s="17"/>
      <c r="J1" s="231"/>
    </row>
    <row r="2" spans="1:247" ht="16">
      <c r="A2" s="18"/>
      <c r="B2" s="26" t="s">
        <v>0</v>
      </c>
      <c r="C2" s="233"/>
      <c r="D2" s="21"/>
      <c r="E2" s="27"/>
      <c r="F2" s="497" t="s">
        <v>1</v>
      </c>
      <c r="G2" s="497"/>
      <c r="H2" s="243" t="s">
        <v>185</v>
      </c>
      <c r="I2" s="24"/>
      <c r="J2" s="24"/>
    </row>
    <row r="3" spans="1:247" s="33" customFormat="1" ht="17">
      <c r="A3" s="13"/>
      <c r="B3" s="22"/>
      <c r="C3" s="29" t="s">
        <v>49</v>
      </c>
      <c r="D3" s="30"/>
      <c r="E3" s="22"/>
      <c r="F3" s="31" t="s">
        <v>2</v>
      </c>
      <c r="G3" s="22"/>
      <c r="H3" s="244" t="s">
        <v>137</v>
      </c>
      <c r="I3" s="24"/>
      <c r="J3" s="24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29"/>
      <c r="GF3" s="229"/>
      <c r="GG3" s="229"/>
      <c r="GH3" s="229"/>
      <c r="GI3" s="229"/>
      <c r="GJ3" s="229"/>
      <c r="GK3" s="229"/>
      <c r="GL3" s="229"/>
      <c r="GM3" s="229"/>
      <c r="GN3" s="229"/>
      <c r="GO3" s="229"/>
      <c r="GP3" s="229"/>
      <c r="GQ3" s="229"/>
      <c r="GR3" s="229"/>
      <c r="GS3" s="229"/>
      <c r="GT3" s="229"/>
      <c r="GU3" s="229"/>
      <c r="GV3" s="229"/>
      <c r="GW3" s="229"/>
      <c r="GX3" s="229"/>
      <c r="GY3" s="229"/>
      <c r="GZ3" s="229"/>
      <c r="HA3" s="229"/>
      <c r="HB3" s="229"/>
      <c r="HC3" s="229"/>
      <c r="HD3" s="229"/>
      <c r="HE3" s="229"/>
      <c r="HF3" s="229"/>
      <c r="HG3" s="229"/>
      <c r="HH3" s="229"/>
      <c r="HI3" s="229"/>
      <c r="HJ3" s="229"/>
      <c r="HK3" s="229"/>
      <c r="HL3" s="229"/>
      <c r="HM3" s="229"/>
      <c r="HN3" s="229"/>
      <c r="HO3" s="229"/>
      <c r="HP3" s="229"/>
      <c r="HQ3" s="229"/>
      <c r="HR3" s="229"/>
      <c r="HS3" s="229"/>
      <c r="HT3" s="229"/>
      <c r="HU3" s="229"/>
      <c r="HV3" s="229"/>
      <c r="HW3" s="229"/>
      <c r="HX3" s="229"/>
      <c r="HY3" s="229"/>
      <c r="HZ3" s="229"/>
      <c r="IA3" s="229"/>
      <c r="IB3" s="229"/>
      <c r="IC3" s="229"/>
      <c r="ID3" s="229"/>
      <c r="IE3" s="229"/>
      <c r="IF3" s="229"/>
      <c r="IG3" s="229"/>
      <c r="IH3" s="229"/>
      <c r="II3" s="229"/>
      <c r="IJ3" s="229"/>
      <c r="IK3" s="229"/>
      <c r="IL3" s="229"/>
      <c r="IM3" s="229"/>
    </row>
    <row r="4" spans="1:247" s="33" customFormat="1" ht="17" thickBot="1">
      <c r="A4" s="13"/>
      <c r="B4" s="231"/>
      <c r="C4" s="34"/>
      <c r="D4" s="35"/>
      <c r="E4" s="36"/>
      <c r="F4" s="36"/>
      <c r="G4" s="36"/>
      <c r="H4" s="36"/>
      <c r="I4" s="36"/>
      <c r="J4" s="36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29"/>
      <c r="GE4" s="229"/>
      <c r="GF4" s="229"/>
      <c r="GG4" s="229"/>
      <c r="GH4" s="229"/>
      <c r="GI4" s="229"/>
      <c r="GJ4" s="229"/>
      <c r="GK4" s="229"/>
      <c r="GL4" s="229"/>
      <c r="GM4" s="229"/>
      <c r="GN4" s="229"/>
      <c r="GO4" s="229"/>
      <c r="GP4" s="229"/>
      <c r="GQ4" s="229"/>
      <c r="GR4" s="229"/>
      <c r="GS4" s="229"/>
      <c r="GT4" s="229"/>
      <c r="GU4" s="229"/>
      <c r="GV4" s="229"/>
      <c r="GW4" s="229"/>
      <c r="GX4" s="229"/>
      <c r="GY4" s="229"/>
      <c r="GZ4" s="229"/>
      <c r="HA4" s="229"/>
      <c r="HB4" s="229"/>
      <c r="HC4" s="229"/>
      <c r="HD4" s="229"/>
      <c r="HE4" s="229"/>
      <c r="HF4" s="229"/>
      <c r="HG4" s="229"/>
      <c r="HH4" s="229"/>
      <c r="HI4" s="229"/>
      <c r="HJ4" s="229"/>
      <c r="HK4" s="229"/>
      <c r="HL4" s="229"/>
      <c r="HM4" s="229"/>
      <c r="HN4" s="229"/>
      <c r="HO4" s="229"/>
      <c r="HP4" s="229"/>
      <c r="HQ4" s="229"/>
      <c r="HR4" s="229"/>
      <c r="HS4" s="229"/>
      <c r="HT4" s="229"/>
      <c r="HU4" s="229"/>
      <c r="HV4" s="229"/>
      <c r="HW4" s="229"/>
      <c r="HX4" s="229"/>
      <c r="HY4" s="229"/>
      <c r="HZ4" s="229"/>
      <c r="IA4" s="229"/>
      <c r="IB4" s="229"/>
      <c r="IC4" s="229"/>
      <c r="ID4" s="229"/>
      <c r="IE4" s="229"/>
      <c r="IF4" s="229"/>
      <c r="IG4" s="229"/>
      <c r="IH4" s="229"/>
      <c r="II4" s="229"/>
      <c r="IJ4" s="229"/>
      <c r="IK4" s="229"/>
      <c r="IL4" s="229"/>
    </row>
    <row r="5" spans="1:247" ht="34">
      <c r="A5" s="18"/>
      <c r="B5" s="37" t="s">
        <v>3</v>
      </c>
      <c r="C5" s="38" t="s">
        <v>4</v>
      </c>
      <c r="D5" s="38" t="s">
        <v>5</v>
      </c>
      <c r="E5" s="38" t="s">
        <v>6</v>
      </c>
      <c r="F5" s="38" t="s">
        <v>7</v>
      </c>
      <c r="G5" s="38" t="s">
        <v>8</v>
      </c>
      <c r="H5" s="39" t="s">
        <v>9</v>
      </c>
      <c r="I5" s="39" t="s">
        <v>10</v>
      </c>
      <c r="J5" s="40" t="s">
        <v>37</v>
      </c>
      <c r="K5" s="20"/>
      <c r="IM5" s="41"/>
    </row>
    <row r="6" spans="1:247" ht="16">
      <c r="A6" s="18"/>
      <c r="B6" s="42"/>
      <c r="C6" s="43"/>
      <c r="D6" s="43"/>
      <c r="E6" s="44"/>
      <c r="F6" s="44"/>
      <c r="G6" s="44"/>
      <c r="H6" s="45"/>
      <c r="I6" s="45"/>
      <c r="J6" s="46"/>
      <c r="K6" s="20"/>
      <c r="IM6" s="41"/>
    </row>
    <row r="7" spans="1:247" s="54" customFormat="1" ht="16">
      <c r="A7" s="18"/>
      <c r="B7" s="47" t="s">
        <v>11</v>
      </c>
      <c r="C7" s="48" t="s">
        <v>12</v>
      </c>
      <c r="D7" s="49"/>
      <c r="E7" s="50"/>
      <c r="F7" s="50"/>
      <c r="G7" s="50"/>
      <c r="H7" s="51"/>
      <c r="I7" s="52">
        <f>SUM(I8,I14,I16,I20)</f>
        <v>682350</v>
      </c>
      <c r="J7" s="53"/>
      <c r="IM7" s="55"/>
    </row>
    <row r="8" spans="1:247" s="54" customFormat="1" ht="16">
      <c r="A8" s="18"/>
      <c r="B8" s="56" t="s">
        <v>13</v>
      </c>
      <c r="C8" s="57" t="s">
        <v>14</v>
      </c>
      <c r="D8" s="58"/>
      <c r="E8" s="59"/>
      <c r="F8" s="59"/>
      <c r="G8" s="59"/>
      <c r="H8" s="60"/>
      <c r="I8" s="61">
        <f>SUM(I9:I13)</f>
        <v>462800</v>
      </c>
      <c r="J8" s="62"/>
      <c r="IM8" s="55"/>
    </row>
    <row r="9" spans="1:247" s="41" customFormat="1" ht="17">
      <c r="A9" s="18"/>
      <c r="B9" s="3">
        <v>1</v>
      </c>
      <c r="C9" s="4" t="s">
        <v>15</v>
      </c>
      <c r="D9" s="4"/>
      <c r="E9" s="5">
        <v>50</v>
      </c>
      <c r="F9" s="5">
        <v>2</v>
      </c>
      <c r="G9" s="6" t="s">
        <v>16</v>
      </c>
      <c r="H9" s="376">
        <v>450</v>
      </c>
      <c r="I9" s="7">
        <f>H9*E9*F9</f>
        <v>45000</v>
      </c>
      <c r="J9" s="8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</row>
    <row r="10" spans="1:247" ht="17">
      <c r="A10" s="18"/>
      <c r="B10" s="63">
        <v>2</v>
      </c>
      <c r="C10" s="9" t="s">
        <v>38</v>
      </c>
      <c r="D10" s="9" t="s">
        <v>199</v>
      </c>
      <c r="E10" s="64">
        <v>50</v>
      </c>
      <c r="F10" s="64">
        <v>14</v>
      </c>
      <c r="G10" s="65" t="s">
        <v>16</v>
      </c>
      <c r="H10" s="377">
        <v>450</v>
      </c>
      <c r="I10" s="66">
        <f>H10*E10*F10</f>
        <v>315000</v>
      </c>
      <c r="J10" s="67"/>
      <c r="L10" s="229"/>
      <c r="M10" s="229"/>
      <c r="N10" s="229"/>
      <c r="O10" s="229"/>
    </row>
    <row r="11" spans="1:247" ht="17">
      <c r="A11" s="18"/>
      <c r="B11" s="3">
        <v>3</v>
      </c>
      <c r="C11" s="4" t="s">
        <v>18</v>
      </c>
      <c r="D11" s="4"/>
      <c r="E11" s="5">
        <v>50</v>
      </c>
      <c r="F11" s="5">
        <v>4</v>
      </c>
      <c r="G11" s="6" t="s">
        <v>16</v>
      </c>
      <c r="H11" s="377">
        <v>450</v>
      </c>
      <c r="I11" s="7">
        <f>H11*E11*F11</f>
        <v>90000</v>
      </c>
      <c r="J11" s="8"/>
      <c r="K11" s="20"/>
    </row>
    <row r="12" spans="1:247" ht="17">
      <c r="A12" s="18"/>
      <c r="B12" s="10">
        <v>4</v>
      </c>
      <c r="C12" s="11" t="s">
        <v>19</v>
      </c>
      <c r="D12" s="4"/>
      <c r="E12" s="5">
        <v>1</v>
      </c>
      <c r="F12" s="12">
        <v>2</v>
      </c>
      <c r="G12" s="6" t="s">
        <v>16</v>
      </c>
      <c r="H12" s="378">
        <v>800</v>
      </c>
      <c r="I12" s="7">
        <f>E12*F12*H12</f>
        <v>1600</v>
      </c>
      <c r="J12" s="8"/>
      <c r="K12" s="20"/>
    </row>
    <row r="13" spans="1:247" ht="17">
      <c r="A13" s="18"/>
      <c r="B13" s="3">
        <v>5</v>
      </c>
      <c r="C13" s="4" t="s">
        <v>20</v>
      </c>
      <c r="D13" s="4" t="s">
        <v>199</v>
      </c>
      <c r="E13" s="5">
        <v>1</v>
      </c>
      <c r="F13" s="5">
        <v>14</v>
      </c>
      <c r="G13" s="6" t="s">
        <v>16</v>
      </c>
      <c r="H13" s="378">
        <v>800</v>
      </c>
      <c r="I13" s="7">
        <f>H13*E13*F13</f>
        <v>11200</v>
      </c>
      <c r="J13" s="103"/>
      <c r="K13" s="20"/>
    </row>
    <row r="14" spans="1:247" s="54" customFormat="1" ht="16">
      <c r="A14" s="18"/>
      <c r="B14" s="56" t="s">
        <v>21</v>
      </c>
      <c r="C14" s="57" t="s">
        <v>22</v>
      </c>
      <c r="D14" s="58"/>
      <c r="E14" s="59"/>
      <c r="F14" s="59"/>
      <c r="G14" s="59"/>
      <c r="H14" s="379"/>
      <c r="I14" s="61">
        <f>SUM(I15:I15)</f>
        <v>20000</v>
      </c>
      <c r="J14" s="62"/>
      <c r="IM14" s="55"/>
    </row>
    <row r="15" spans="1:247" s="74" customFormat="1" ht="51">
      <c r="A15" s="18"/>
      <c r="B15" s="258">
        <v>1</v>
      </c>
      <c r="C15" s="239" t="s">
        <v>200</v>
      </c>
      <c r="D15" s="259"/>
      <c r="E15" s="70">
        <v>1</v>
      </c>
      <c r="F15" s="70">
        <v>1</v>
      </c>
      <c r="G15" s="81" t="s">
        <v>30</v>
      </c>
      <c r="H15" s="377">
        <v>20000</v>
      </c>
      <c r="I15" s="260">
        <f>H15*E15*F15</f>
        <v>20000</v>
      </c>
      <c r="J15" s="73"/>
    </row>
    <row r="16" spans="1:247" s="54" customFormat="1" ht="16">
      <c r="A16" s="18"/>
      <c r="B16" s="56" t="s">
        <v>23</v>
      </c>
      <c r="C16" s="57" t="s">
        <v>24</v>
      </c>
      <c r="D16" s="58"/>
      <c r="E16" s="59"/>
      <c r="F16" s="59"/>
      <c r="G16" s="59"/>
      <c r="H16" s="379"/>
      <c r="I16" s="61">
        <f>SUM(I17:I19)</f>
        <v>19550</v>
      </c>
      <c r="J16" s="62"/>
      <c r="IM16" s="55"/>
    </row>
    <row r="17" spans="1:247" s="54" customFormat="1" ht="17">
      <c r="A17" s="18"/>
      <c r="B17" s="75">
        <v>1</v>
      </c>
      <c r="C17" s="76" t="s">
        <v>25</v>
      </c>
      <c r="D17" s="76"/>
      <c r="E17" s="77">
        <v>17</v>
      </c>
      <c r="F17" s="77">
        <v>1</v>
      </c>
      <c r="G17" s="78" t="s">
        <v>26</v>
      </c>
      <c r="H17" s="380">
        <v>150</v>
      </c>
      <c r="I17" s="79">
        <f>E17*F17*H17</f>
        <v>2550</v>
      </c>
      <c r="J17" s="80"/>
      <c r="IM17" s="55"/>
    </row>
    <row r="18" spans="1:247" s="54" customFormat="1" ht="17">
      <c r="A18" s="18"/>
      <c r="B18" s="75">
        <v>2</v>
      </c>
      <c r="C18" s="76" t="s">
        <v>27</v>
      </c>
      <c r="D18" s="76"/>
      <c r="E18" s="77">
        <v>150</v>
      </c>
      <c r="F18" s="77">
        <v>1</v>
      </c>
      <c r="G18" s="78" t="s">
        <v>28</v>
      </c>
      <c r="H18" s="381">
        <v>100</v>
      </c>
      <c r="I18" s="79">
        <f>E18*F18*H18</f>
        <v>15000</v>
      </c>
      <c r="J18" s="80"/>
      <c r="IM18" s="55"/>
    </row>
    <row r="19" spans="1:247" s="54" customFormat="1" ht="17">
      <c r="A19" s="18"/>
      <c r="B19" s="75">
        <v>3</v>
      </c>
      <c r="C19" s="76" t="s">
        <v>203</v>
      </c>
      <c r="D19" s="76" t="s">
        <v>29</v>
      </c>
      <c r="E19" s="77">
        <v>1</v>
      </c>
      <c r="F19" s="77">
        <v>1</v>
      </c>
      <c r="G19" s="78" t="s">
        <v>30</v>
      </c>
      <c r="H19" s="381">
        <v>2000</v>
      </c>
      <c r="I19" s="79">
        <f>E19*F19*H19</f>
        <v>2000</v>
      </c>
      <c r="J19" s="80"/>
      <c r="IM19" s="55"/>
    </row>
    <row r="20" spans="1:247" s="54" customFormat="1" ht="16">
      <c r="A20" s="18"/>
      <c r="B20" s="56" t="s">
        <v>31</v>
      </c>
      <c r="C20" s="57" t="s">
        <v>32</v>
      </c>
      <c r="D20" s="58"/>
      <c r="E20" s="59"/>
      <c r="F20" s="59"/>
      <c r="G20" s="59"/>
      <c r="H20" s="382"/>
      <c r="I20" s="61">
        <f>SUM(I21:I22)</f>
        <v>180000</v>
      </c>
      <c r="J20" s="62"/>
      <c r="IM20" s="55"/>
    </row>
    <row r="21" spans="1:247" s="74" customFormat="1" ht="17">
      <c r="A21" s="18"/>
      <c r="B21" s="68">
        <v>1</v>
      </c>
      <c r="C21" s="69"/>
      <c r="D21" s="69" t="s">
        <v>39</v>
      </c>
      <c r="E21" s="70">
        <v>5</v>
      </c>
      <c r="F21" s="70">
        <v>1</v>
      </c>
      <c r="G21" s="81" t="s">
        <v>40</v>
      </c>
      <c r="H21" s="377">
        <v>18000</v>
      </c>
      <c r="I21" s="72">
        <f>H21*E21*F21</f>
        <v>90000</v>
      </c>
      <c r="J21" s="73"/>
    </row>
    <row r="22" spans="1:247" s="74" customFormat="1" ht="17">
      <c r="A22" s="18"/>
      <c r="B22" s="68">
        <v>2</v>
      </c>
      <c r="C22" s="69"/>
      <c r="D22" s="69" t="s">
        <v>39</v>
      </c>
      <c r="E22" s="70">
        <v>5</v>
      </c>
      <c r="F22" s="82">
        <v>1</v>
      </c>
      <c r="G22" s="82" t="s">
        <v>41</v>
      </c>
      <c r="H22" s="377">
        <v>18000</v>
      </c>
      <c r="I22" s="72">
        <f>H22*E22*F22</f>
        <v>90000</v>
      </c>
      <c r="J22" s="73"/>
    </row>
    <row r="23" spans="1:247" s="54" customFormat="1" ht="16">
      <c r="A23" s="18"/>
      <c r="B23" s="47" t="s">
        <v>33</v>
      </c>
      <c r="C23" s="48" t="s">
        <v>42</v>
      </c>
      <c r="D23" s="49"/>
      <c r="E23" s="50"/>
      <c r="F23" s="50"/>
      <c r="G23" s="50"/>
      <c r="H23" s="51"/>
      <c r="I23" s="52">
        <f>SUM(I7)</f>
        <v>682350</v>
      </c>
      <c r="J23" s="53"/>
      <c r="IM23" s="55"/>
    </row>
    <row r="24" spans="1:247" s="74" customFormat="1" ht="16">
      <c r="A24" s="18"/>
      <c r="B24" s="68"/>
      <c r="C24" s="69"/>
      <c r="D24" s="69"/>
      <c r="E24" s="70"/>
      <c r="F24" s="70"/>
      <c r="G24" s="81"/>
      <c r="H24" s="83"/>
      <c r="I24" s="84"/>
      <c r="J24" s="85"/>
    </row>
    <row r="25" spans="1:247" s="54" customFormat="1" ht="16">
      <c r="A25" s="18"/>
      <c r="B25" s="47" t="s">
        <v>34</v>
      </c>
      <c r="C25" s="48" t="s">
        <v>35</v>
      </c>
      <c r="D25" s="49"/>
      <c r="E25" s="50"/>
      <c r="F25" s="50"/>
      <c r="G25" s="50"/>
      <c r="H25" s="86">
        <v>0.06</v>
      </c>
      <c r="I25" s="52">
        <f>I23*H25</f>
        <v>40941</v>
      </c>
      <c r="J25" s="53"/>
      <c r="IM25" s="55"/>
    </row>
    <row r="26" spans="1:247" s="74" customFormat="1" ht="16">
      <c r="A26" s="18"/>
      <c r="B26" s="68"/>
      <c r="C26" s="69"/>
      <c r="D26" s="69"/>
      <c r="E26" s="70"/>
      <c r="F26" s="70"/>
      <c r="G26" s="81"/>
      <c r="H26" s="83"/>
      <c r="I26" s="72"/>
      <c r="J26" s="85"/>
    </row>
    <row r="27" spans="1:247" s="54" customFormat="1" ht="16">
      <c r="A27" s="18"/>
      <c r="B27" s="47" t="s">
        <v>36</v>
      </c>
      <c r="C27" s="48" t="s">
        <v>43</v>
      </c>
      <c r="D27" s="49"/>
      <c r="E27" s="50"/>
      <c r="F27" s="50"/>
      <c r="G27" s="50"/>
      <c r="H27" s="87" t="s">
        <v>44</v>
      </c>
      <c r="I27" s="88">
        <f>I25+I23</f>
        <v>723291</v>
      </c>
      <c r="J27" s="53"/>
      <c r="IM27" s="55"/>
    </row>
    <row r="28" spans="1:247" s="74" customFormat="1" ht="17" thickBot="1">
      <c r="A28" s="18"/>
      <c r="B28" s="89"/>
      <c r="C28" s="90"/>
      <c r="D28" s="90"/>
      <c r="E28" s="91"/>
      <c r="F28" s="91"/>
      <c r="G28" s="92"/>
      <c r="H28" s="93"/>
      <c r="I28" s="94"/>
      <c r="J28" s="95"/>
    </row>
    <row r="29" spans="1:247" s="13" customFormat="1" ht="16">
      <c r="B29" s="96"/>
      <c r="C29" s="96"/>
      <c r="D29" s="97"/>
      <c r="J29" s="98"/>
    </row>
    <row r="30" spans="1:247" ht="16">
      <c r="A30" s="18"/>
      <c r="B30" s="19"/>
      <c r="C30" s="99"/>
      <c r="D30" s="99"/>
      <c r="E30" s="229"/>
      <c r="F30" s="229"/>
      <c r="G30" s="229"/>
      <c r="H30" s="17"/>
      <c r="I30" s="17"/>
      <c r="J30" s="231"/>
    </row>
    <row r="31" spans="1:247" ht="16">
      <c r="A31" s="18"/>
      <c r="B31" s="19"/>
      <c r="C31" s="99"/>
      <c r="D31" s="99"/>
      <c r="E31" s="229"/>
      <c r="F31" s="229"/>
      <c r="G31" s="229"/>
      <c r="H31" s="17"/>
      <c r="I31" s="17"/>
      <c r="J31" s="231"/>
    </row>
    <row r="32" spans="1:247" ht="16">
      <c r="A32" s="18"/>
      <c r="B32" s="19"/>
      <c r="C32" s="99"/>
      <c r="D32" s="99"/>
      <c r="E32" s="229"/>
      <c r="F32" s="229"/>
      <c r="G32" s="229"/>
      <c r="H32" s="17"/>
      <c r="I32" s="17"/>
      <c r="J32" s="231"/>
    </row>
    <row r="33" spans="1:11" ht="16">
      <c r="A33" s="18"/>
      <c r="B33" s="19"/>
      <c r="C33" s="99"/>
      <c r="D33" s="99"/>
      <c r="E33" s="229"/>
      <c r="F33" s="229"/>
      <c r="G33" s="229"/>
      <c r="H33" s="17"/>
      <c r="I33" s="17"/>
      <c r="J33" s="231"/>
    </row>
    <row r="34" spans="1:11" ht="16">
      <c r="A34" s="18"/>
      <c r="B34" s="19"/>
      <c r="C34" s="99"/>
      <c r="D34" s="99"/>
      <c r="E34" s="229"/>
      <c r="F34" s="229"/>
      <c r="G34" s="229"/>
      <c r="H34" s="17"/>
      <c r="I34" s="17"/>
      <c r="J34" s="231"/>
    </row>
    <row r="35" spans="1:11" ht="16">
      <c r="A35" s="18"/>
      <c r="B35" s="19"/>
      <c r="C35" s="99"/>
      <c r="D35" s="99"/>
      <c r="E35" s="229"/>
      <c r="F35" s="229"/>
      <c r="G35" s="229"/>
      <c r="H35" s="17"/>
      <c r="I35" s="17"/>
      <c r="J35" s="231"/>
    </row>
    <row r="36" spans="1:11" ht="16">
      <c r="A36" s="18"/>
      <c r="B36" s="19"/>
      <c r="C36" s="99"/>
      <c r="D36" s="99"/>
      <c r="E36" s="229"/>
      <c r="F36" s="229"/>
      <c r="G36" s="229"/>
      <c r="H36" s="17"/>
      <c r="I36" s="17"/>
      <c r="J36" s="231"/>
    </row>
    <row r="37" spans="1:11" ht="16">
      <c r="A37" s="18"/>
      <c r="B37" s="19"/>
      <c r="C37" s="99"/>
      <c r="D37" s="99"/>
      <c r="E37" s="229"/>
      <c r="F37" s="229"/>
      <c r="G37" s="229"/>
      <c r="H37" s="17"/>
      <c r="I37" s="17"/>
      <c r="J37" s="231"/>
    </row>
    <row r="38" spans="1:11" ht="16">
      <c r="A38" s="18"/>
      <c r="B38" s="19"/>
      <c r="C38" s="99"/>
      <c r="D38" s="99"/>
      <c r="E38" s="229"/>
      <c r="F38" s="229"/>
      <c r="G38" s="229"/>
      <c r="H38" s="17"/>
      <c r="I38" s="17"/>
      <c r="J38" s="231"/>
    </row>
    <row r="39" spans="1:11" ht="16">
      <c r="A39" s="18"/>
      <c r="B39" s="19"/>
      <c r="C39" s="99"/>
      <c r="D39" s="99"/>
      <c r="E39" s="229"/>
      <c r="F39" s="229"/>
      <c r="G39" s="229"/>
      <c r="H39" s="17"/>
      <c r="I39" s="17"/>
      <c r="J39" s="231"/>
    </row>
    <row r="40" spans="1:11" ht="16">
      <c r="A40" s="18"/>
      <c r="B40" s="19"/>
      <c r="C40" s="99"/>
      <c r="D40" s="99"/>
      <c r="E40" s="498"/>
      <c r="F40" s="498"/>
      <c r="G40" s="498"/>
      <c r="H40" s="498"/>
      <c r="I40" s="498"/>
      <c r="J40" s="229"/>
    </row>
    <row r="41" spans="1:11" ht="16">
      <c r="A41" s="18"/>
      <c r="B41" s="19"/>
      <c r="C41" s="99"/>
      <c r="D41" s="99"/>
      <c r="E41" s="498"/>
      <c r="F41" s="498"/>
      <c r="G41" s="498"/>
      <c r="H41" s="498"/>
      <c r="I41" s="498"/>
      <c r="J41" s="229"/>
      <c r="K41" s="20"/>
    </row>
    <row r="42" spans="1:11" ht="16">
      <c r="A42" s="18"/>
      <c r="B42" s="19"/>
      <c r="C42" s="99"/>
      <c r="D42" s="99"/>
      <c r="E42" s="498"/>
      <c r="F42" s="498"/>
      <c r="G42" s="498"/>
      <c r="H42" s="498"/>
      <c r="I42" s="498"/>
      <c r="J42" s="229"/>
      <c r="K42" s="20"/>
    </row>
    <row r="43" spans="1:11" ht="16">
      <c r="A43" s="18"/>
      <c r="B43" s="19"/>
      <c r="C43" s="99"/>
      <c r="D43" s="99"/>
      <c r="E43" s="498"/>
      <c r="F43" s="498"/>
      <c r="G43" s="498"/>
      <c r="H43" s="498"/>
      <c r="I43" s="498"/>
      <c r="J43" s="229"/>
      <c r="K43" s="20"/>
    </row>
    <row r="44" spans="1:11" ht="16">
      <c r="A44" s="18"/>
      <c r="B44" s="19"/>
      <c r="C44" s="99"/>
      <c r="D44" s="99"/>
      <c r="E44" s="498"/>
      <c r="F44" s="498"/>
      <c r="G44" s="498"/>
      <c r="H44" s="498"/>
      <c r="I44" s="498"/>
      <c r="J44" s="229"/>
      <c r="K44" s="20"/>
    </row>
    <row r="45" spans="1:11" ht="16">
      <c r="A45" s="18"/>
      <c r="B45" s="19"/>
      <c r="C45" s="99"/>
      <c r="D45" s="99"/>
      <c r="E45" s="498"/>
      <c r="F45" s="498"/>
      <c r="G45" s="498"/>
      <c r="H45" s="498"/>
      <c r="I45" s="498"/>
      <c r="J45" s="229"/>
      <c r="K45" s="20"/>
    </row>
    <row r="46" spans="1:11" ht="16">
      <c r="A46" s="18"/>
      <c r="B46" s="19"/>
      <c r="C46" s="99"/>
      <c r="D46" s="99"/>
      <c r="E46" s="498"/>
      <c r="F46" s="498"/>
      <c r="G46" s="498"/>
      <c r="H46" s="498"/>
      <c r="I46" s="498"/>
      <c r="J46" s="229"/>
      <c r="K46" s="20"/>
    </row>
    <row r="47" spans="1:11" ht="16">
      <c r="A47" s="18"/>
      <c r="B47" s="19"/>
      <c r="C47" s="99"/>
      <c r="D47" s="99"/>
      <c r="E47" s="498"/>
      <c r="F47" s="498"/>
      <c r="G47" s="498"/>
      <c r="H47" s="498"/>
      <c r="I47" s="498"/>
      <c r="J47" s="229"/>
      <c r="K47" s="20"/>
    </row>
    <row r="48" spans="1:11" ht="16">
      <c r="A48" s="18"/>
      <c r="B48" s="19"/>
      <c r="C48" s="99"/>
      <c r="D48" s="99"/>
      <c r="E48" s="498"/>
      <c r="F48" s="498"/>
      <c r="G48" s="498"/>
      <c r="H48" s="498"/>
      <c r="I48" s="498"/>
      <c r="J48" s="229"/>
      <c r="K48" s="20"/>
    </row>
    <row r="49" spans="1:11" ht="16">
      <c r="A49" s="18"/>
      <c r="B49" s="19"/>
      <c r="C49" s="229"/>
      <c r="D49" s="229"/>
      <c r="E49" s="498"/>
      <c r="F49" s="498"/>
      <c r="G49" s="498"/>
      <c r="H49" s="498"/>
      <c r="I49" s="498"/>
      <c r="J49" s="229"/>
      <c r="K49" s="20"/>
    </row>
    <row r="50" spans="1:11" ht="16">
      <c r="A50" s="18"/>
      <c r="B50" s="19"/>
      <c r="C50" s="99"/>
      <c r="D50" s="99"/>
      <c r="E50" s="499"/>
      <c r="F50" s="499"/>
      <c r="G50" s="499"/>
      <c r="H50" s="499"/>
      <c r="I50" s="499"/>
      <c r="J50" s="230"/>
      <c r="K50" s="20"/>
    </row>
    <row r="51" spans="1:11" ht="16">
      <c r="A51" s="18"/>
      <c r="B51" s="19"/>
      <c r="C51" s="101"/>
      <c r="D51" s="101"/>
      <c r="E51" s="499"/>
      <c r="F51" s="499"/>
      <c r="G51" s="499"/>
      <c r="H51" s="499"/>
      <c r="I51" s="499"/>
      <c r="J51" s="230"/>
      <c r="K51" s="20"/>
    </row>
    <row r="52" spans="1:11" ht="16">
      <c r="A52" s="18"/>
      <c r="B52" s="19"/>
      <c r="C52" s="99"/>
      <c r="D52" s="99"/>
      <c r="E52" s="499"/>
      <c r="F52" s="499"/>
      <c r="G52" s="499"/>
      <c r="H52" s="499"/>
      <c r="I52" s="499"/>
      <c r="J52" s="230"/>
      <c r="K52" s="20"/>
    </row>
  </sheetData>
  <mergeCells count="14">
    <mergeCell ref="E50:I50"/>
    <mergeCell ref="E51:I51"/>
    <mergeCell ref="E52:I52"/>
    <mergeCell ref="E43:I43"/>
    <mergeCell ref="E44:I44"/>
    <mergeCell ref="E45:I45"/>
    <mergeCell ref="E46:I46"/>
    <mergeCell ref="E47:I47"/>
    <mergeCell ref="E48:I48"/>
    <mergeCell ref="F2:G2"/>
    <mergeCell ref="E42:I42"/>
    <mergeCell ref="E40:I40"/>
    <mergeCell ref="E41:I41"/>
    <mergeCell ref="E49:I49"/>
  </mergeCells>
  <phoneticPr fontId="3" type="noConversion"/>
  <conditionalFormatting sqref="I5:J6 I11:J11 F11:G11 E13:G13 I13:J13 J12">
    <cfRule type="cellIs" dxfId="72" priority="33" stopIfTrue="1" operator="lessThan">
      <formula>0</formula>
    </cfRule>
  </conditionalFormatting>
  <conditionalFormatting sqref="E22 I21:I22">
    <cfRule type="cellIs" dxfId="71" priority="27" stopIfTrue="1" operator="lessThan">
      <formula>0</formula>
    </cfRule>
  </conditionalFormatting>
  <conditionalFormatting sqref="E21:G21">
    <cfRule type="cellIs" dxfId="70" priority="28" stopIfTrue="1" operator="lessThan">
      <formula>0</formula>
    </cfRule>
  </conditionalFormatting>
  <conditionalFormatting sqref="I24">
    <cfRule type="cellIs" dxfId="69" priority="24" stopIfTrue="1" operator="lessThan">
      <formula>0</formula>
    </cfRule>
  </conditionalFormatting>
  <conditionalFormatting sqref="I8:J8">
    <cfRule type="cellIs" dxfId="68" priority="23" stopIfTrue="1" operator="lessThan">
      <formula>0</formula>
    </cfRule>
  </conditionalFormatting>
  <conditionalFormatting sqref="J7">
    <cfRule type="cellIs" dxfId="67" priority="22" stopIfTrue="1" operator="lessThan">
      <formula>0</formula>
    </cfRule>
  </conditionalFormatting>
  <conditionalFormatting sqref="I7">
    <cfRule type="cellIs" dxfId="66" priority="21" stopIfTrue="1" operator="lessThan">
      <formula>0</formula>
    </cfRule>
  </conditionalFormatting>
  <conditionalFormatting sqref="E26:G26 E24:G24 E28:G28 J27 J25 J21:J22 J14:J15 I16:J16 I20:J20 J17:J19">
    <cfRule type="cellIs" dxfId="65" priority="31" stopIfTrue="1" operator="lessThan">
      <formula>0</formula>
    </cfRule>
  </conditionalFormatting>
  <conditionalFormatting sqref="J23">
    <cfRule type="cellIs" dxfId="64" priority="29" stopIfTrue="1" operator="lessThan">
      <formula>0</formula>
    </cfRule>
  </conditionalFormatting>
  <conditionalFormatting sqref="I28">
    <cfRule type="cellIs" dxfId="63" priority="30" stopIfTrue="1" operator="lessThan">
      <formula>0</formula>
    </cfRule>
  </conditionalFormatting>
  <conditionalFormatting sqref="I23">
    <cfRule type="cellIs" dxfId="62" priority="25" stopIfTrue="1" operator="lessThan">
      <formula>0</formula>
    </cfRule>
  </conditionalFormatting>
  <conditionalFormatting sqref="I25:I27">
    <cfRule type="cellIs" dxfId="61" priority="26" stopIfTrue="1" operator="lessThan">
      <formula>0</formula>
    </cfRule>
  </conditionalFormatting>
  <conditionalFormatting sqref="F9:G9 I9:J9">
    <cfRule type="cellIs" dxfId="60" priority="20" stopIfTrue="1" operator="lessThan">
      <formula>0</formula>
    </cfRule>
  </conditionalFormatting>
  <conditionalFormatting sqref="J10">
    <cfRule type="cellIs" dxfId="59" priority="19" stopIfTrue="1" operator="lessThan">
      <formula>0</formula>
    </cfRule>
  </conditionalFormatting>
  <conditionalFormatting sqref="F10:G10 I10">
    <cfRule type="cellIs" dxfId="58" priority="18" stopIfTrue="1" operator="lessThan">
      <formula>0</formula>
    </cfRule>
  </conditionalFormatting>
  <conditionalFormatting sqref="E12:F12 I12">
    <cfRule type="cellIs" dxfId="57" priority="17" stopIfTrue="1" operator="lessThan">
      <formula>0</formula>
    </cfRule>
  </conditionalFormatting>
  <conditionalFormatting sqref="G12">
    <cfRule type="cellIs" dxfId="56" priority="16" stopIfTrue="1" operator="lessThan">
      <formula>0</formula>
    </cfRule>
  </conditionalFormatting>
  <conditionalFormatting sqref="E17:G19">
    <cfRule type="cellIs" dxfId="55" priority="15" stopIfTrue="1" operator="lessThan">
      <formula>0</formula>
    </cfRule>
  </conditionalFormatting>
  <conditionalFormatting sqref="I17:I19">
    <cfRule type="cellIs" dxfId="54" priority="14" stopIfTrue="1" operator="lessThan">
      <formula>0</formula>
    </cfRule>
  </conditionalFormatting>
  <conditionalFormatting sqref="I14">
    <cfRule type="cellIs" dxfId="53" priority="6" stopIfTrue="1" operator="lessThan">
      <formula>0</formula>
    </cfRule>
  </conditionalFormatting>
  <conditionalFormatting sqref="E15:G15">
    <cfRule type="cellIs" dxfId="52" priority="5" stopIfTrue="1" operator="lessThan">
      <formula>0</formula>
    </cfRule>
  </conditionalFormatting>
  <conditionalFormatting sqref="I15">
    <cfRule type="cellIs" dxfId="51" priority="4" stopIfTrue="1" operator="lessThan">
      <formula>0</formula>
    </cfRule>
  </conditionalFormatting>
  <conditionalFormatting sqref="E11">
    <cfRule type="cellIs" dxfId="50" priority="3" stopIfTrue="1" operator="lessThan">
      <formula>0</formula>
    </cfRule>
  </conditionalFormatting>
  <conditionalFormatting sqref="E9">
    <cfRule type="cellIs" dxfId="49" priority="2" stopIfTrue="1" operator="lessThan">
      <formula>0</formula>
    </cfRule>
  </conditionalFormatting>
  <conditionalFormatting sqref="E10">
    <cfRule type="cellIs" dxfId="48" priority="1" stopIfTrue="1" operator="lessThan">
      <formula>0</formula>
    </cfRule>
  </conditionalFormatting>
  <pageMargins left="0.7" right="0.7" top="0.75" bottom="0.75" header="0.3" footer="0.3"/>
  <pageSetup paperSize="9" scale="63" orientation="portrait" r:id="rId1"/>
  <ignoredErrors>
    <ignoredError sqref="I12 I1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93AEE-E626-4DB8-A982-D94EE0B7837D}">
  <sheetPr>
    <pageSetUpPr fitToPage="1"/>
  </sheetPr>
  <dimension ref="A1:L129"/>
  <sheetViews>
    <sheetView view="pageBreakPreview" zoomScale="60" zoomScaleNormal="68" zoomScalePageLayoutView="110" workbookViewId="0">
      <selection activeCell="K19" sqref="K19"/>
    </sheetView>
  </sheetViews>
  <sheetFormatPr baseColWidth="10" defaultColWidth="16" defaultRowHeight="16"/>
  <cols>
    <col min="1" max="1" width="6.6640625" style="268" customWidth="1"/>
    <col min="2" max="2" width="65.1640625" style="111" customWidth="1"/>
    <col min="3" max="3" width="27.6640625" style="111" customWidth="1"/>
    <col min="4" max="4" width="14.5" style="150" customWidth="1"/>
    <col min="5" max="5" width="11.1640625" style="111" customWidth="1"/>
    <col min="6" max="6" width="11.1640625" style="268" customWidth="1"/>
    <col min="7" max="7" width="15.5" style="150" customWidth="1"/>
    <col min="8" max="8" width="23.1640625" style="238" customWidth="1"/>
    <col min="9" max="9" width="16" style="111"/>
    <col min="10" max="10" width="16" style="111" customWidth="1"/>
    <col min="11" max="16384" width="16" style="111"/>
  </cols>
  <sheetData>
    <row r="1" spans="1:10" ht="51" customHeight="1" thickBot="1">
      <c r="A1" s="441" t="s">
        <v>318</v>
      </c>
      <c r="B1" s="442"/>
      <c r="C1" s="442"/>
      <c r="D1" s="442"/>
      <c r="E1" s="442"/>
      <c r="F1" s="442"/>
      <c r="G1" s="442"/>
      <c r="H1" s="443"/>
    </row>
    <row r="2" spans="1:10" ht="21" customHeight="1">
      <c r="A2" s="148"/>
      <c r="B2" s="148"/>
      <c r="C2" s="148"/>
      <c r="D2" s="196"/>
      <c r="E2" s="148"/>
      <c r="F2" s="197"/>
      <c r="G2" s="196"/>
      <c r="H2" s="444"/>
    </row>
    <row r="3" spans="1:10" ht="21" customHeight="1">
      <c r="A3" s="111"/>
      <c r="H3" s="444"/>
    </row>
    <row r="4" spans="1:10" ht="21" customHeight="1">
      <c r="A4" s="111"/>
      <c r="H4" s="444"/>
    </row>
    <row r="5" spans="1:10" ht="21" customHeight="1" thickBot="1">
      <c r="A5" s="146"/>
      <c r="B5" s="146"/>
      <c r="C5" s="195"/>
      <c r="D5" s="194"/>
      <c r="E5" s="143" t="s">
        <v>110</v>
      </c>
      <c r="F5" s="144"/>
      <c r="G5" s="194"/>
      <c r="H5" s="445"/>
    </row>
    <row r="6" spans="1:10">
      <c r="A6" s="446"/>
      <c r="B6" s="446"/>
      <c r="C6" s="446"/>
      <c r="D6" s="446"/>
      <c r="E6" s="446"/>
      <c r="F6" s="446"/>
      <c r="G6" s="446"/>
      <c r="H6" s="446"/>
    </row>
    <row r="7" spans="1:10" s="274" customFormat="1" ht="25.25" customHeight="1">
      <c r="A7" s="269" t="s">
        <v>109</v>
      </c>
      <c r="B7" s="269" t="s">
        <v>107</v>
      </c>
      <c r="C7" s="269" t="s">
        <v>204</v>
      </c>
      <c r="D7" s="270" t="s">
        <v>106</v>
      </c>
      <c r="E7" s="271" t="s">
        <v>105</v>
      </c>
      <c r="F7" s="269" t="s">
        <v>205</v>
      </c>
      <c r="G7" s="272" t="s">
        <v>103</v>
      </c>
      <c r="H7" s="273" t="s">
        <v>102</v>
      </c>
    </row>
    <row r="8" spans="1:10" s="226" customFormat="1" ht="25.25" customHeight="1">
      <c r="A8" s="275" t="s">
        <v>101</v>
      </c>
      <c r="B8" s="276" t="s">
        <v>99</v>
      </c>
      <c r="C8" s="276"/>
      <c r="D8" s="277"/>
      <c r="E8" s="276"/>
      <c r="F8" s="278" t="s">
        <v>206</v>
      </c>
      <c r="G8" s="277">
        <f>SUM(G9:G121)</f>
        <v>993170</v>
      </c>
      <c r="H8" s="279"/>
    </row>
    <row r="9" spans="1:10" s="185" customFormat="1" ht="20" customHeight="1">
      <c r="A9" s="280"/>
      <c r="B9" s="281" t="s">
        <v>97</v>
      </c>
      <c r="C9" s="281"/>
      <c r="D9" s="282"/>
      <c r="E9" s="281"/>
      <c r="F9" s="281"/>
      <c r="G9" s="282"/>
      <c r="H9" s="283"/>
    </row>
    <row r="10" spans="1:10" s="171" customFormat="1" ht="20" customHeight="1">
      <c r="A10" s="169"/>
      <c r="B10" s="178" t="s">
        <v>207</v>
      </c>
      <c r="C10" s="178" t="s">
        <v>208</v>
      </c>
      <c r="D10" s="175">
        <v>180</v>
      </c>
      <c r="E10" s="183" t="s">
        <v>129</v>
      </c>
      <c r="F10" s="164">
        <v>100</v>
      </c>
      <c r="G10" s="172">
        <f>F10*D10</f>
        <v>18000</v>
      </c>
      <c r="H10" s="234"/>
      <c r="J10" s="156"/>
    </row>
    <row r="11" spans="1:10" s="166" customFormat="1" ht="20" customHeight="1">
      <c r="A11" s="284"/>
      <c r="B11" s="285" t="s">
        <v>209</v>
      </c>
      <c r="C11" s="285" t="s">
        <v>210</v>
      </c>
      <c r="D11" s="286">
        <v>10</v>
      </c>
      <c r="E11" s="287" t="s">
        <v>129</v>
      </c>
      <c r="F11" s="288">
        <f>600-F10</f>
        <v>500</v>
      </c>
      <c r="G11" s="289">
        <f>F11*D11</f>
        <v>5000</v>
      </c>
      <c r="H11" s="290"/>
      <c r="J11" s="291"/>
    </row>
    <row r="12" spans="1:10" ht="20" customHeight="1">
      <c r="A12" s="169"/>
      <c r="B12" s="184" t="s">
        <v>211</v>
      </c>
      <c r="C12" s="184" t="s">
        <v>212</v>
      </c>
      <c r="D12" s="160">
        <v>160</v>
      </c>
      <c r="E12" s="183" t="s">
        <v>129</v>
      </c>
      <c r="F12" s="267">
        <v>360</v>
      </c>
      <c r="G12" s="172">
        <f t="shared" ref="G12:G22" si="0">F12*D12</f>
        <v>57600</v>
      </c>
      <c r="H12" s="234"/>
      <c r="J12" s="156"/>
    </row>
    <row r="13" spans="1:10" ht="20" customHeight="1">
      <c r="A13" s="169"/>
      <c r="B13" s="184" t="s">
        <v>213</v>
      </c>
      <c r="C13" s="184" t="s">
        <v>214</v>
      </c>
      <c r="D13" s="160">
        <v>190</v>
      </c>
      <c r="E13" s="183" t="s">
        <v>129</v>
      </c>
      <c r="F13" s="267">
        <v>150</v>
      </c>
      <c r="G13" s="172">
        <f t="shared" si="0"/>
        <v>28500</v>
      </c>
      <c r="H13" s="234"/>
      <c r="J13" s="156"/>
    </row>
    <row r="14" spans="1:10" ht="20" customHeight="1">
      <c r="A14" s="169"/>
      <c r="B14" s="184" t="s">
        <v>215</v>
      </c>
      <c r="C14" s="184" t="s">
        <v>212</v>
      </c>
      <c r="D14" s="160">
        <v>190</v>
      </c>
      <c r="E14" s="183" t="s">
        <v>129</v>
      </c>
      <c r="F14" s="267">
        <v>200</v>
      </c>
      <c r="G14" s="172">
        <f t="shared" si="0"/>
        <v>38000</v>
      </c>
      <c r="H14" s="234"/>
      <c r="J14" s="156"/>
    </row>
    <row r="15" spans="1:10" ht="20" customHeight="1">
      <c r="A15" s="292"/>
      <c r="B15" s="285" t="s">
        <v>216</v>
      </c>
      <c r="C15" s="285" t="s">
        <v>217</v>
      </c>
      <c r="D15" s="286">
        <v>30</v>
      </c>
      <c r="E15" s="284" t="s">
        <v>129</v>
      </c>
      <c r="F15" s="288">
        <v>80</v>
      </c>
      <c r="G15" s="289">
        <f t="shared" si="0"/>
        <v>2400</v>
      </c>
      <c r="H15" s="293"/>
      <c r="J15" s="156"/>
    </row>
    <row r="16" spans="1:10" ht="20" customHeight="1">
      <c r="A16" s="292"/>
      <c r="B16" s="285" t="s">
        <v>218</v>
      </c>
      <c r="C16" s="285" t="s">
        <v>219</v>
      </c>
      <c r="D16" s="286">
        <v>160</v>
      </c>
      <c r="E16" s="284" t="s">
        <v>53</v>
      </c>
      <c r="F16" s="288">
        <v>70</v>
      </c>
      <c r="G16" s="289">
        <f t="shared" si="0"/>
        <v>11200</v>
      </c>
      <c r="H16" s="293"/>
      <c r="J16" s="156"/>
    </row>
    <row r="17" spans="1:10" ht="20" customHeight="1">
      <c r="A17" s="169"/>
      <c r="B17" s="161" t="s">
        <v>220</v>
      </c>
      <c r="C17" s="178" t="s">
        <v>221</v>
      </c>
      <c r="D17" s="160">
        <v>230</v>
      </c>
      <c r="E17" s="159" t="s">
        <v>53</v>
      </c>
      <c r="F17" s="164">
        <v>30</v>
      </c>
      <c r="G17" s="172">
        <f t="shared" si="0"/>
        <v>6900</v>
      </c>
      <c r="H17" s="294"/>
      <c r="J17" s="113"/>
    </row>
    <row r="18" spans="1:10" ht="20" customHeight="1">
      <c r="A18" s="169"/>
      <c r="B18" s="178" t="s">
        <v>222</v>
      </c>
      <c r="C18" s="178" t="s">
        <v>223</v>
      </c>
      <c r="D18" s="160">
        <v>180</v>
      </c>
      <c r="E18" s="177" t="s">
        <v>129</v>
      </c>
      <c r="F18" s="182">
        <v>10</v>
      </c>
      <c r="G18" s="172">
        <f t="shared" si="0"/>
        <v>1800</v>
      </c>
      <c r="H18" s="234"/>
      <c r="J18" s="156"/>
    </row>
    <row r="19" spans="1:10" ht="20" customHeight="1">
      <c r="A19" s="169"/>
      <c r="B19" s="178" t="s">
        <v>224</v>
      </c>
      <c r="C19" s="178" t="s">
        <v>223</v>
      </c>
      <c r="D19" s="175">
        <v>5000</v>
      </c>
      <c r="E19" s="177" t="s">
        <v>225</v>
      </c>
      <c r="F19" s="182">
        <v>1</v>
      </c>
      <c r="G19" s="172">
        <f t="shared" si="0"/>
        <v>5000</v>
      </c>
      <c r="H19" s="234"/>
      <c r="J19" s="156"/>
    </row>
    <row r="20" spans="1:10" ht="20" customHeight="1">
      <c r="A20" s="280"/>
      <c r="B20" s="295" t="s">
        <v>96</v>
      </c>
      <c r="C20" s="295"/>
      <c r="D20" s="296"/>
      <c r="E20" s="295"/>
      <c r="F20" s="297"/>
      <c r="G20" s="298"/>
      <c r="H20" s="297"/>
      <c r="J20" s="156"/>
    </row>
    <row r="21" spans="1:10" ht="20" customHeight="1">
      <c r="A21" s="292"/>
      <c r="B21" s="285" t="s">
        <v>226</v>
      </c>
      <c r="C21" s="285" t="s">
        <v>219</v>
      </c>
      <c r="D21" s="286">
        <v>1200</v>
      </c>
      <c r="E21" s="284" t="s">
        <v>84</v>
      </c>
      <c r="F21" s="288">
        <v>10</v>
      </c>
      <c r="G21" s="289">
        <f t="shared" si="0"/>
        <v>12000</v>
      </c>
      <c r="H21" s="293"/>
      <c r="J21" s="156"/>
    </row>
    <row r="22" spans="1:10" ht="20" customHeight="1">
      <c r="A22" s="169"/>
      <c r="B22" s="176" t="s">
        <v>229</v>
      </c>
      <c r="C22" s="170" t="s">
        <v>230</v>
      </c>
      <c r="D22" s="175">
        <v>20</v>
      </c>
      <c r="E22" s="177" t="s">
        <v>90</v>
      </c>
      <c r="F22" s="158">
        <v>1000</v>
      </c>
      <c r="G22" s="172">
        <f t="shared" si="0"/>
        <v>20000</v>
      </c>
      <c r="H22" s="234"/>
      <c r="J22" s="156"/>
    </row>
    <row r="23" spans="1:10" ht="20" customHeight="1">
      <c r="A23" s="292"/>
      <c r="B23" s="285" t="s">
        <v>231</v>
      </c>
      <c r="C23" s="285" t="s">
        <v>219</v>
      </c>
      <c r="D23" s="286">
        <v>130</v>
      </c>
      <c r="E23" s="284" t="s">
        <v>89</v>
      </c>
      <c r="F23" s="288">
        <v>80</v>
      </c>
      <c r="G23" s="289">
        <f t="shared" ref="G23:G33" si="1">F23*D23</f>
        <v>10400</v>
      </c>
      <c r="H23" s="293"/>
      <c r="J23" s="156"/>
    </row>
    <row r="24" spans="1:10" ht="20" customHeight="1">
      <c r="A24" s="292"/>
      <c r="B24" s="285" t="s">
        <v>232</v>
      </c>
      <c r="C24" s="285" t="s">
        <v>219</v>
      </c>
      <c r="D24" s="286">
        <v>160</v>
      </c>
      <c r="E24" s="284" t="s">
        <v>80</v>
      </c>
      <c r="F24" s="288">
        <v>2</v>
      </c>
      <c r="G24" s="289">
        <f t="shared" si="1"/>
        <v>320</v>
      </c>
      <c r="H24" s="293"/>
      <c r="J24" s="156"/>
    </row>
    <row r="25" spans="1:10" ht="20" customHeight="1">
      <c r="A25" s="292"/>
      <c r="B25" s="285" t="s">
        <v>233</v>
      </c>
      <c r="C25" s="285" t="s">
        <v>219</v>
      </c>
      <c r="D25" s="286">
        <v>160</v>
      </c>
      <c r="E25" s="284" t="s">
        <v>80</v>
      </c>
      <c r="F25" s="288">
        <v>1</v>
      </c>
      <c r="G25" s="289">
        <f t="shared" si="1"/>
        <v>160</v>
      </c>
      <c r="H25" s="293"/>
      <c r="J25" s="156"/>
    </row>
    <row r="26" spans="1:10" ht="20" customHeight="1">
      <c r="A26" s="395"/>
      <c r="B26" s="393" t="s">
        <v>234</v>
      </c>
      <c r="C26" s="393" t="s">
        <v>228</v>
      </c>
      <c r="D26" s="394"/>
      <c r="E26" s="395" t="s">
        <v>53</v>
      </c>
      <c r="F26" s="396"/>
      <c r="G26" s="397"/>
      <c r="H26" s="398"/>
      <c r="J26" s="113"/>
    </row>
    <row r="27" spans="1:10" ht="20" customHeight="1">
      <c r="A27" s="169"/>
      <c r="B27" s="161" t="s">
        <v>235</v>
      </c>
      <c r="C27" s="178" t="s">
        <v>228</v>
      </c>
      <c r="D27" s="160">
        <v>390</v>
      </c>
      <c r="E27" s="159" t="s">
        <v>53</v>
      </c>
      <c r="F27" s="158">
        <v>27</v>
      </c>
      <c r="G27" s="172">
        <f t="shared" si="1"/>
        <v>10530</v>
      </c>
      <c r="H27" s="294"/>
      <c r="J27" s="113"/>
    </row>
    <row r="28" spans="1:10" ht="36.75" customHeight="1">
      <c r="A28" s="169"/>
      <c r="B28" s="161" t="s">
        <v>236</v>
      </c>
      <c r="C28" s="178" t="s">
        <v>228</v>
      </c>
      <c r="D28" s="160">
        <v>650</v>
      </c>
      <c r="E28" s="177" t="s">
        <v>90</v>
      </c>
      <c r="F28" s="158">
        <v>13.5</v>
      </c>
      <c r="G28" s="172">
        <f t="shared" si="1"/>
        <v>8775</v>
      </c>
      <c r="H28" s="294"/>
      <c r="J28" s="113"/>
    </row>
    <row r="29" spans="1:10" ht="36.75" customHeight="1">
      <c r="A29" s="169"/>
      <c r="B29" s="161" t="s">
        <v>237</v>
      </c>
      <c r="C29" s="178" t="s">
        <v>228</v>
      </c>
      <c r="D29" s="160">
        <v>850</v>
      </c>
      <c r="E29" s="177" t="s">
        <v>90</v>
      </c>
      <c r="F29" s="158">
        <v>13.5</v>
      </c>
      <c r="G29" s="172">
        <f t="shared" si="1"/>
        <v>11475</v>
      </c>
      <c r="H29" s="294"/>
      <c r="J29" s="113"/>
    </row>
    <row r="30" spans="1:10" ht="34">
      <c r="A30" s="169"/>
      <c r="B30" s="161" t="s">
        <v>238</v>
      </c>
      <c r="C30" s="178" t="s">
        <v>228</v>
      </c>
      <c r="D30" s="160">
        <v>2500</v>
      </c>
      <c r="E30" s="177" t="s">
        <v>225</v>
      </c>
      <c r="F30" s="158">
        <v>3</v>
      </c>
      <c r="G30" s="172">
        <f t="shared" si="1"/>
        <v>7500</v>
      </c>
      <c r="H30" s="294"/>
      <c r="J30" s="113"/>
    </row>
    <row r="31" spans="1:10" ht="17">
      <c r="A31" s="169"/>
      <c r="B31" s="161" t="s">
        <v>239</v>
      </c>
      <c r="C31" s="178" t="s">
        <v>228</v>
      </c>
      <c r="D31" s="160">
        <v>180</v>
      </c>
      <c r="E31" s="177" t="s">
        <v>90</v>
      </c>
      <c r="F31" s="158">
        <v>20</v>
      </c>
      <c r="G31" s="172">
        <f t="shared" si="1"/>
        <v>3600</v>
      </c>
      <c r="H31" s="294"/>
      <c r="J31" s="113"/>
    </row>
    <row r="32" spans="1:10" ht="17">
      <c r="A32" s="169"/>
      <c r="B32" s="161" t="s">
        <v>240</v>
      </c>
      <c r="C32" s="178" t="s">
        <v>228</v>
      </c>
      <c r="D32" s="160">
        <v>550</v>
      </c>
      <c r="E32" s="177" t="s">
        <v>90</v>
      </c>
      <c r="F32" s="158">
        <v>4</v>
      </c>
      <c r="G32" s="172">
        <f t="shared" si="1"/>
        <v>2200</v>
      </c>
      <c r="H32" s="294"/>
      <c r="J32" s="113"/>
    </row>
    <row r="33" spans="1:10" ht="17">
      <c r="A33" s="169"/>
      <c r="B33" s="161" t="s">
        <v>241</v>
      </c>
      <c r="C33" s="178" t="s">
        <v>228</v>
      </c>
      <c r="D33" s="160">
        <v>5500</v>
      </c>
      <c r="E33" s="177" t="s">
        <v>225</v>
      </c>
      <c r="F33" s="158">
        <v>2</v>
      </c>
      <c r="G33" s="172">
        <f t="shared" si="1"/>
        <v>11000</v>
      </c>
      <c r="H33" s="294"/>
      <c r="J33" s="113"/>
    </row>
    <row r="34" spans="1:10" ht="20" customHeight="1">
      <c r="A34" s="280"/>
      <c r="B34" s="299" t="s">
        <v>95</v>
      </c>
      <c r="C34" s="300"/>
      <c r="D34" s="298"/>
      <c r="E34" s="280"/>
      <c r="F34" s="301"/>
      <c r="G34" s="298"/>
      <c r="H34" s="302"/>
      <c r="J34" s="156"/>
    </row>
    <row r="35" spans="1:10" ht="20" customHeight="1">
      <c r="A35" s="292"/>
      <c r="B35" s="285" t="s">
        <v>242</v>
      </c>
      <c r="C35" s="285" t="s">
        <v>243</v>
      </c>
      <c r="D35" s="286">
        <v>180</v>
      </c>
      <c r="E35" s="284" t="s">
        <v>90</v>
      </c>
      <c r="F35" s="288">
        <v>64</v>
      </c>
      <c r="G35" s="289">
        <f t="shared" ref="G35:G37" si="2">F35*D35</f>
        <v>11520</v>
      </c>
      <c r="H35" s="293"/>
      <c r="J35" s="156"/>
    </row>
    <row r="36" spans="1:10" ht="20" customHeight="1">
      <c r="A36" s="169"/>
      <c r="B36" s="178" t="s">
        <v>244</v>
      </c>
      <c r="C36" s="178" t="s">
        <v>228</v>
      </c>
      <c r="D36" s="175">
        <v>240</v>
      </c>
      <c r="E36" s="177" t="s">
        <v>90</v>
      </c>
      <c r="F36" s="182">
        <v>64</v>
      </c>
      <c r="G36" s="172">
        <f t="shared" si="2"/>
        <v>15360</v>
      </c>
      <c r="H36" s="234"/>
      <c r="J36" s="156"/>
    </row>
    <row r="37" spans="1:10" s="171" customFormat="1" ht="20" customHeight="1">
      <c r="A37" s="169"/>
      <c r="B37" s="178" t="s">
        <v>245</v>
      </c>
      <c r="C37" s="178" t="s">
        <v>228</v>
      </c>
      <c r="D37" s="160">
        <v>230</v>
      </c>
      <c r="E37" s="177" t="s">
        <v>91</v>
      </c>
      <c r="F37" s="182">
        <v>32</v>
      </c>
      <c r="G37" s="172">
        <f t="shared" si="2"/>
        <v>7360</v>
      </c>
      <c r="H37" s="234"/>
      <c r="J37" s="156"/>
    </row>
    <row r="38" spans="1:10" s="171" customFormat="1" ht="20" customHeight="1">
      <c r="A38" s="280"/>
      <c r="B38" s="295" t="s">
        <v>94</v>
      </c>
      <c r="C38" s="295"/>
      <c r="D38" s="296"/>
      <c r="E38" s="295"/>
      <c r="F38" s="297"/>
      <c r="G38" s="298"/>
      <c r="H38" s="297"/>
      <c r="J38" s="156"/>
    </row>
    <row r="39" spans="1:10" ht="20" customHeight="1">
      <c r="A39" s="292"/>
      <c r="B39" s="285" t="s">
        <v>246</v>
      </c>
      <c r="C39" s="285" t="s">
        <v>247</v>
      </c>
      <c r="D39" s="286">
        <v>15000</v>
      </c>
      <c r="E39" s="284" t="s">
        <v>93</v>
      </c>
      <c r="F39" s="288">
        <v>1</v>
      </c>
      <c r="G39" s="289">
        <f t="shared" ref="G39:G42" si="3">F39*D39</f>
        <v>15000</v>
      </c>
      <c r="H39" s="293"/>
      <c r="J39" s="156"/>
    </row>
    <row r="40" spans="1:10" ht="20" customHeight="1">
      <c r="A40" s="292"/>
      <c r="B40" s="285" t="s">
        <v>248</v>
      </c>
      <c r="C40" s="285" t="s">
        <v>249</v>
      </c>
      <c r="D40" s="286">
        <v>500</v>
      </c>
      <c r="E40" s="284" t="s">
        <v>92</v>
      </c>
      <c r="F40" s="288">
        <v>20</v>
      </c>
      <c r="G40" s="289">
        <f t="shared" si="3"/>
        <v>10000</v>
      </c>
      <c r="H40" s="293"/>
      <c r="J40" s="156"/>
    </row>
    <row r="41" spans="1:10" ht="20" customHeight="1">
      <c r="A41" s="169"/>
      <c r="B41" s="161" t="s">
        <v>250</v>
      </c>
      <c r="C41" s="161" t="s">
        <v>228</v>
      </c>
      <c r="D41" s="160">
        <v>10000</v>
      </c>
      <c r="E41" s="159" t="s">
        <v>80</v>
      </c>
      <c r="F41" s="158">
        <v>1</v>
      </c>
      <c r="G41" s="172">
        <f t="shared" si="3"/>
        <v>10000</v>
      </c>
      <c r="H41" s="234"/>
      <c r="J41" s="156"/>
    </row>
    <row r="42" spans="1:10" ht="20" customHeight="1">
      <c r="A42" s="169"/>
      <c r="B42" s="161" t="s">
        <v>251</v>
      </c>
      <c r="C42" s="161" t="s">
        <v>228</v>
      </c>
      <c r="D42" s="160">
        <v>7500</v>
      </c>
      <c r="E42" s="159" t="s">
        <v>80</v>
      </c>
      <c r="F42" s="158">
        <v>1</v>
      </c>
      <c r="G42" s="172">
        <f t="shared" si="3"/>
        <v>7500</v>
      </c>
      <c r="H42" s="234"/>
      <c r="J42" s="156"/>
    </row>
    <row r="43" spans="1:10" ht="20" customHeight="1">
      <c r="A43" s="292"/>
      <c r="B43" s="285" t="s">
        <v>252</v>
      </c>
      <c r="C43" s="285" t="s">
        <v>253</v>
      </c>
      <c r="D43" s="286">
        <v>100</v>
      </c>
      <c r="E43" s="284" t="s">
        <v>90</v>
      </c>
      <c r="F43" s="288">
        <v>100</v>
      </c>
      <c r="G43" s="289">
        <f t="shared" ref="G43:G50" si="4">F43*D43</f>
        <v>10000</v>
      </c>
      <c r="H43" s="293"/>
      <c r="J43" s="156"/>
    </row>
    <row r="44" spans="1:10" ht="20" customHeight="1">
      <c r="A44" s="169"/>
      <c r="B44" s="161" t="s">
        <v>254</v>
      </c>
      <c r="C44" s="161" t="s">
        <v>228</v>
      </c>
      <c r="D44" s="160">
        <v>300</v>
      </c>
      <c r="E44" s="159" t="s">
        <v>90</v>
      </c>
      <c r="F44" s="158">
        <v>80</v>
      </c>
      <c r="G44" s="172">
        <f t="shared" si="4"/>
        <v>24000</v>
      </c>
      <c r="H44" s="234"/>
      <c r="J44" s="156"/>
    </row>
    <row r="45" spans="1:10" s="171" customFormat="1" ht="20" customHeight="1">
      <c r="A45" s="395"/>
      <c r="B45" s="393" t="s">
        <v>255</v>
      </c>
      <c r="C45" s="393" t="s">
        <v>228</v>
      </c>
      <c r="D45" s="394"/>
      <c r="E45" s="399" t="s">
        <v>90</v>
      </c>
      <c r="F45" s="396"/>
      <c r="G45" s="400"/>
      <c r="H45" s="392"/>
      <c r="J45" s="303"/>
    </row>
    <row r="46" spans="1:10" s="171" customFormat="1" ht="20" customHeight="1">
      <c r="A46" s="163"/>
      <c r="B46" s="170" t="s">
        <v>256</v>
      </c>
      <c r="C46" s="170" t="s">
        <v>228</v>
      </c>
      <c r="D46" s="160">
        <v>550</v>
      </c>
      <c r="E46" s="174" t="s">
        <v>90</v>
      </c>
      <c r="F46" s="158">
        <v>120</v>
      </c>
      <c r="G46" s="172">
        <f t="shared" si="4"/>
        <v>66000</v>
      </c>
      <c r="H46" s="234"/>
      <c r="J46" s="303"/>
    </row>
    <row r="47" spans="1:10" ht="20" customHeight="1">
      <c r="A47" s="163"/>
      <c r="B47" s="170" t="s">
        <v>257</v>
      </c>
      <c r="C47" s="170" t="s">
        <v>228</v>
      </c>
      <c r="D47" s="160">
        <v>1400</v>
      </c>
      <c r="E47" s="163" t="s">
        <v>80</v>
      </c>
      <c r="F47" s="158">
        <v>10</v>
      </c>
      <c r="G47" s="172">
        <f t="shared" si="4"/>
        <v>14000</v>
      </c>
      <c r="H47" s="234"/>
      <c r="J47" s="303"/>
    </row>
    <row r="48" spans="1:10" ht="20" customHeight="1">
      <c r="A48" s="292"/>
      <c r="B48" s="285" t="s">
        <v>322</v>
      </c>
      <c r="C48" s="285" t="s">
        <v>249</v>
      </c>
      <c r="D48" s="286">
        <v>60</v>
      </c>
      <c r="E48" s="284" t="s">
        <v>323</v>
      </c>
      <c r="F48" s="288">
        <v>80</v>
      </c>
      <c r="G48" s="289">
        <f t="shared" ref="G48:G49" si="5">F48*D48</f>
        <v>4800</v>
      </c>
      <c r="H48" s="293"/>
      <c r="J48" s="156"/>
    </row>
    <row r="49" spans="1:12" ht="20" customHeight="1">
      <c r="A49" s="163"/>
      <c r="B49" s="170" t="s">
        <v>324</v>
      </c>
      <c r="C49" s="170" t="s">
        <v>228</v>
      </c>
      <c r="D49" s="160">
        <v>60</v>
      </c>
      <c r="E49" s="174" t="s">
        <v>323</v>
      </c>
      <c r="F49" s="158">
        <v>20</v>
      </c>
      <c r="G49" s="172">
        <f t="shared" si="5"/>
        <v>1200</v>
      </c>
      <c r="H49" s="234"/>
      <c r="J49" s="303"/>
      <c r="L49" s="303"/>
    </row>
    <row r="50" spans="1:12" s="181" customFormat="1" ht="20" customHeight="1">
      <c r="A50" s="169"/>
      <c r="B50" s="170" t="s">
        <v>258</v>
      </c>
      <c r="C50" s="161" t="s">
        <v>228</v>
      </c>
      <c r="D50" s="160">
        <v>50</v>
      </c>
      <c r="E50" s="163" t="s">
        <v>90</v>
      </c>
      <c r="F50" s="158">
        <v>200</v>
      </c>
      <c r="G50" s="172">
        <f t="shared" si="4"/>
        <v>10000</v>
      </c>
      <c r="H50" s="234"/>
      <c r="J50" s="156"/>
    </row>
    <row r="51" spans="1:12" ht="20" customHeight="1">
      <c r="A51" s="292"/>
      <c r="B51" s="285" t="s">
        <v>259</v>
      </c>
      <c r="C51" s="285" t="s">
        <v>249</v>
      </c>
      <c r="D51" s="286">
        <v>80</v>
      </c>
      <c r="E51" s="284" t="s">
        <v>90</v>
      </c>
      <c r="F51" s="288">
        <v>150</v>
      </c>
      <c r="G51" s="289">
        <f t="shared" ref="G51:G61" si="6">F51*D51</f>
        <v>12000</v>
      </c>
      <c r="H51" s="293"/>
      <c r="J51" s="156"/>
    </row>
    <row r="52" spans="1:12" ht="20" customHeight="1">
      <c r="A52" s="292"/>
      <c r="B52" s="285" t="s">
        <v>260</v>
      </c>
      <c r="C52" s="285" t="s">
        <v>249</v>
      </c>
      <c r="D52" s="286">
        <v>80</v>
      </c>
      <c r="E52" s="284" t="s">
        <v>90</v>
      </c>
      <c r="F52" s="288">
        <v>100</v>
      </c>
      <c r="G52" s="289">
        <f t="shared" si="6"/>
        <v>8000</v>
      </c>
      <c r="H52" s="293"/>
      <c r="J52" s="156"/>
    </row>
    <row r="53" spans="1:12" ht="20" customHeight="1">
      <c r="A53" s="292"/>
      <c r="B53" s="285" t="s">
        <v>261</v>
      </c>
      <c r="C53" s="285" t="s">
        <v>249</v>
      </c>
      <c r="D53" s="286">
        <v>100</v>
      </c>
      <c r="E53" s="284" t="s">
        <v>90</v>
      </c>
      <c r="F53" s="288">
        <v>150</v>
      </c>
      <c r="G53" s="289">
        <f t="shared" si="6"/>
        <v>15000</v>
      </c>
      <c r="H53" s="293"/>
      <c r="J53" s="156"/>
    </row>
    <row r="54" spans="1:12" ht="20" customHeight="1">
      <c r="A54" s="292"/>
      <c r="B54" s="285" t="s">
        <v>262</v>
      </c>
      <c r="C54" s="285" t="s">
        <v>249</v>
      </c>
      <c r="D54" s="286">
        <v>3000</v>
      </c>
      <c r="E54" s="284" t="s">
        <v>80</v>
      </c>
      <c r="F54" s="288">
        <v>6</v>
      </c>
      <c r="G54" s="289">
        <f t="shared" si="6"/>
        <v>18000</v>
      </c>
      <c r="H54" s="293"/>
      <c r="J54" s="156"/>
    </row>
    <row r="55" spans="1:12" ht="19.5" customHeight="1">
      <c r="A55" s="163"/>
      <c r="B55" s="170" t="s">
        <v>263</v>
      </c>
      <c r="C55" s="170" t="s">
        <v>228</v>
      </c>
      <c r="D55" s="160">
        <v>190</v>
      </c>
      <c r="E55" s="163" t="s">
        <v>90</v>
      </c>
      <c r="F55" s="158">
        <v>100</v>
      </c>
      <c r="G55" s="172">
        <f t="shared" si="6"/>
        <v>19000</v>
      </c>
      <c r="H55" s="234"/>
      <c r="J55" s="303"/>
    </row>
    <row r="56" spans="1:12" ht="20" customHeight="1">
      <c r="A56" s="163"/>
      <c r="B56" s="170" t="s">
        <v>264</v>
      </c>
      <c r="C56" s="170" t="s">
        <v>228</v>
      </c>
      <c r="D56" s="160">
        <v>1200</v>
      </c>
      <c r="E56" s="163" t="s">
        <v>90</v>
      </c>
      <c r="F56" s="158">
        <v>20</v>
      </c>
      <c r="G56" s="172">
        <f t="shared" si="6"/>
        <v>24000</v>
      </c>
      <c r="H56" s="234"/>
      <c r="J56" s="303"/>
    </row>
    <row r="57" spans="1:12" ht="20" customHeight="1">
      <c r="A57" s="163"/>
      <c r="B57" s="184" t="s">
        <v>157</v>
      </c>
      <c r="C57" s="161" t="s">
        <v>228</v>
      </c>
      <c r="D57" s="160">
        <v>220</v>
      </c>
      <c r="E57" s="159" t="s">
        <v>90</v>
      </c>
      <c r="F57" s="158">
        <v>100</v>
      </c>
      <c r="G57" s="172">
        <f t="shared" si="6"/>
        <v>22000</v>
      </c>
      <c r="H57" s="234"/>
      <c r="J57" s="156"/>
    </row>
    <row r="58" spans="1:12" s="166" customFormat="1" ht="20" customHeight="1">
      <c r="A58" s="180"/>
      <c r="B58" s="170" t="s">
        <v>265</v>
      </c>
      <c r="C58" s="161" t="s">
        <v>228</v>
      </c>
      <c r="D58" s="160">
        <v>360</v>
      </c>
      <c r="E58" s="159" t="s">
        <v>90</v>
      </c>
      <c r="F58" s="158">
        <v>30</v>
      </c>
      <c r="G58" s="172">
        <f t="shared" si="6"/>
        <v>10800</v>
      </c>
      <c r="H58" s="234"/>
      <c r="J58" s="156"/>
    </row>
    <row r="59" spans="1:12" s="171" customFormat="1" ht="20" customHeight="1">
      <c r="A59" s="179"/>
      <c r="B59" s="170" t="s">
        <v>266</v>
      </c>
      <c r="C59" s="161" t="s">
        <v>228</v>
      </c>
      <c r="D59" s="160">
        <v>650</v>
      </c>
      <c r="E59" s="159" t="s">
        <v>90</v>
      </c>
      <c r="F59" s="158">
        <v>40</v>
      </c>
      <c r="G59" s="172">
        <f t="shared" si="6"/>
        <v>26000</v>
      </c>
      <c r="H59" s="234"/>
      <c r="I59" s="304"/>
      <c r="J59" s="156"/>
    </row>
    <row r="60" spans="1:12" s="171" customFormat="1" ht="20" customHeight="1">
      <c r="A60" s="402"/>
      <c r="B60" s="393" t="s">
        <v>267</v>
      </c>
      <c r="C60" s="393" t="s">
        <v>228</v>
      </c>
      <c r="D60" s="394"/>
      <c r="E60" s="395" t="s">
        <v>90</v>
      </c>
      <c r="F60" s="396"/>
      <c r="G60" s="400"/>
      <c r="H60" s="392"/>
      <c r="J60" s="156"/>
    </row>
    <row r="61" spans="1:12" s="171" customFormat="1" ht="20" customHeight="1">
      <c r="A61" s="179"/>
      <c r="B61" s="170" t="s">
        <v>268</v>
      </c>
      <c r="C61" s="161" t="s">
        <v>228</v>
      </c>
      <c r="D61" s="160">
        <v>180</v>
      </c>
      <c r="E61" s="159" t="s">
        <v>90</v>
      </c>
      <c r="F61" s="158">
        <v>30</v>
      </c>
      <c r="G61" s="172">
        <f t="shared" si="6"/>
        <v>5400</v>
      </c>
      <c r="H61" s="234"/>
      <c r="J61" s="156"/>
    </row>
    <row r="62" spans="1:12" ht="20" customHeight="1">
      <c r="A62" s="292"/>
      <c r="B62" s="285" t="s">
        <v>269</v>
      </c>
      <c r="C62" s="285" t="s">
        <v>247</v>
      </c>
      <c r="D62" s="286">
        <v>150</v>
      </c>
      <c r="E62" s="284" t="s">
        <v>90</v>
      </c>
      <c r="F62" s="288">
        <v>80</v>
      </c>
      <c r="G62" s="289">
        <f t="shared" ref="G62:G69" si="7">F62*D62</f>
        <v>12000</v>
      </c>
      <c r="H62" s="293"/>
      <c r="J62" s="156"/>
    </row>
    <row r="63" spans="1:12" ht="20" customHeight="1">
      <c r="A63" s="163"/>
      <c r="B63" s="176" t="s">
        <v>269</v>
      </c>
      <c r="C63" s="161" t="s">
        <v>228</v>
      </c>
      <c r="D63" s="175">
        <v>220</v>
      </c>
      <c r="E63" s="174" t="s">
        <v>90</v>
      </c>
      <c r="F63" s="173">
        <v>80</v>
      </c>
      <c r="G63" s="172">
        <f t="shared" si="7"/>
        <v>17600</v>
      </c>
      <c r="H63" s="234"/>
      <c r="J63" s="303"/>
    </row>
    <row r="64" spans="1:12" s="166" customFormat="1" ht="20" customHeight="1">
      <c r="A64" s="180"/>
      <c r="B64" s="170" t="s">
        <v>270</v>
      </c>
      <c r="C64" s="161" t="s">
        <v>228</v>
      </c>
      <c r="D64" s="160">
        <v>160</v>
      </c>
      <c r="E64" s="163" t="s">
        <v>90</v>
      </c>
      <c r="F64" s="158">
        <v>150</v>
      </c>
      <c r="G64" s="172">
        <f t="shared" si="7"/>
        <v>24000</v>
      </c>
      <c r="H64" s="234"/>
      <c r="J64" s="156"/>
    </row>
    <row r="65" spans="1:10" s="166" customFormat="1" ht="20" customHeight="1">
      <c r="A65" s="180"/>
      <c r="B65" s="170" t="s">
        <v>271</v>
      </c>
      <c r="C65" s="161" t="s">
        <v>228</v>
      </c>
      <c r="D65" s="160">
        <v>8000</v>
      </c>
      <c r="E65" s="163" t="s">
        <v>80</v>
      </c>
      <c r="F65" s="158">
        <v>2</v>
      </c>
      <c r="G65" s="172">
        <f t="shared" si="7"/>
        <v>16000</v>
      </c>
      <c r="H65" s="234"/>
      <c r="J65" s="156"/>
    </row>
    <row r="66" spans="1:10" ht="20" customHeight="1">
      <c r="A66" s="163"/>
      <c r="B66" s="170" t="s">
        <v>272</v>
      </c>
      <c r="C66" s="161" t="s">
        <v>228</v>
      </c>
      <c r="D66" s="160">
        <v>220</v>
      </c>
      <c r="E66" s="159" t="s">
        <v>90</v>
      </c>
      <c r="F66" s="305">
        <v>100</v>
      </c>
      <c r="G66" s="172">
        <f t="shared" si="7"/>
        <v>22000</v>
      </c>
      <c r="H66" s="234"/>
      <c r="J66" s="156"/>
    </row>
    <row r="67" spans="1:10" ht="20" customHeight="1">
      <c r="A67" s="163"/>
      <c r="B67" s="170" t="s">
        <v>273</v>
      </c>
      <c r="C67" s="161" t="s">
        <v>228</v>
      </c>
      <c r="D67" s="160">
        <v>1200</v>
      </c>
      <c r="E67" s="159" t="s">
        <v>80</v>
      </c>
      <c r="F67" s="158">
        <v>3</v>
      </c>
      <c r="G67" s="172">
        <f t="shared" si="7"/>
        <v>3600</v>
      </c>
      <c r="H67" s="234"/>
      <c r="J67" s="156"/>
    </row>
    <row r="68" spans="1:10" ht="20" customHeight="1">
      <c r="A68" s="163"/>
      <c r="B68" s="170" t="s">
        <v>274</v>
      </c>
      <c r="C68" s="161" t="s">
        <v>228</v>
      </c>
      <c r="D68" s="374">
        <v>160</v>
      </c>
      <c r="E68" s="159" t="s">
        <v>90</v>
      </c>
      <c r="F68" s="305">
        <v>130</v>
      </c>
      <c r="G68" s="172">
        <f t="shared" si="7"/>
        <v>20800</v>
      </c>
      <c r="H68" s="234"/>
      <c r="J68" s="156"/>
    </row>
    <row r="69" spans="1:10" ht="20" customHeight="1">
      <c r="A69" s="169"/>
      <c r="B69" s="176" t="s">
        <v>275</v>
      </c>
      <c r="C69" s="178" t="s">
        <v>276</v>
      </c>
      <c r="D69" s="160">
        <v>3000</v>
      </c>
      <c r="E69" s="159" t="s">
        <v>80</v>
      </c>
      <c r="F69" s="158">
        <v>1</v>
      </c>
      <c r="G69" s="172">
        <f t="shared" si="7"/>
        <v>3000</v>
      </c>
      <c r="H69" s="234"/>
      <c r="J69" s="156"/>
    </row>
    <row r="70" spans="1:10" ht="20" customHeight="1">
      <c r="A70" s="280"/>
      <c r="B70" s="295" t="s">
        <v>88</v>
      </c>
      <c r="C70" s="306"/>
      <c r="D70" s="298"/>
      <c r="E70" s="306"/>
      <c r="F70" s="301"/>
      <c r="G70" s="298"/>
      <c r="H70" s="302"/>
      <c r="J70" s="156"/>
    </row>
    <row r="71" spans="1:10" ht="34">
      <c r="A71" s="169"/>
      <c r="B71" s="161" t="s">
        <v>277</v>
      </c>
      <c r="C71" s="178" t="s">
        <v>276</v>
      </c>
      <c r="D71" s="157">
        <v>4500</v>
      </c>
      <c r="E71" s="159" t="s">
        <v>80</v>
      </c>
      <c r="F71" s="158">
        <v>1</v>
      </c>
      <c r="G71" s="172">
        <f t="shared" ref="G71:G81" si="8">F71*D71</f>
        <v>4500</v>
      </c>
      <c r="H71" s="234"/>
      <c r="J71" s="156"/>
    </row>
    <row r="72" spans="1:10" ht="20" customHeight="1">
      <c r="A72" s="169"/>
      <c r="B72" s="162" t="s">
        <v>278</v>
      </c>
      <c r="C72" s="161" t="s">
        <v>196</v>
      </c>
      <c r="D72" s="160">
        <v>5500</v>
      </c>
      <c r="E72" s="159" t="s">
        <v>84</v>
      </c>
      <c r="F72" s="164">
        <v>2</v>
      </c>
      <c r="G72" s="172">
        <f t="shared" si="8"/>
        <v>11000</v>
      </c>
      <c r="H72" s="234"/>
      <c r="J72" s="156"/>
    </row>
    <row r="73" spans="1:10" ht="20" customHeight="1">
      <c r="A73" s="163"/>
      <c r="B73" s="170" t="s">
        <v>279</v>
      </c>
      <c r="C73" s="161" t="s">
        <v>228</v>
      </c>
      <c r="D73" s="160">
        <v>6000</v>
      </c>
      <c r="E73" s="159" t="s">
        <v>80</v>
      </c>
      <c r="F73" s="158">
        <v>1</v>
      </c>
      <c r="G73" s="172">
        <f t="shared" si="8"/>
        <v>6000</v>
      </c>
      <c r="H73" s="234"/>
      <c r="J73" s="156"/>
    </row>
    <row r="74" spans="1:10" ht="68">
      <c r="A74" s="163"/>
      <c r="B74" s="170" t="s">
        <v>280</v>
      </c>
      <c r="C74" s="161" t="s">
        <v>228</v>
      </c>
      <c r="D74" s="160">
        <v>15000</v>
      </c>
      <c r="E74" s="159" t="s">
        <v>80</v>
      </c>
      <c r="F74" s="158">
        <v>1</v>
      </c>
      <c r="G74" s="172">
        <f t="shared" si="8"/>
        <v>15000</v>
      </c>
      <c r="H74" s="234"/>
      <c r="J74" s="156"/>
    </row>
    <row r="75" spans="1:10" s="166" customFormat="1" ht="20" customHeight="1">
      <c r="A75" s="167"/>
      <c r="B75" s="165" t="s">
        <v>281</v>
      </c>
      <c r="C75" s="161" t="s">
        <v>156</v>
      </c>
      <c r="D75" s="160">
        <v>180</v>
      </c>
      <c r="E75" s="159" t="s">
        <v>80</v>
      </c>
      <c r="F75" s="158">
        <v>25</v>
      </c>
      <c r="G75" s="172">
        <f t="shared" si="8"/>
        <v>4500</v>
      </c>
      <c r="H75" s="234"/>
      <c r="J75" s="156"/>
    </row>
    <row r="76" spans="1:10" ht="20" customHeight="1">
      <c r="A76" s="168"/>
      <c r="B76" s="165" t="s">
        <v>282</v>
      </c>
      <c r="C76" s="161" t="s">
        <v>156</v>
      </c>
      <c r="D76" s="160">
        <v>180</v>
      </c>
      <c r="E76" s="159" t="s">
        <v>80</v>
      </c>
      <c r="F76" s="164">
        <f>F75*4</f>
        <v>100</v>
      </c>
      <c r="G76" s="172">
        <f t="shared" si="8"/>
        <v>18000</v>
      </c>
      <c r="H76" s="234"/>
      <c r="J76" s="156"/>
    </row>
    <row r="77" spans="1:10" ht="20" customHeight="1">
      <c r="A77" s="168"/>
      <c r="B77" s="165" t="s">
        <v>283</v>
      </c>
      <c r="C77" s="161" t="s">
        <v>156</v>
      </c>
      <c r="D77" s="160">
        <v>180</v>
      </c>
      <c r="E77" s="159" t="s">
        <v>80</v>
      </c>
      <c r="F77" s="164">
        <v>12</v>
      </c>
      <c r="G77" s="172">
        <f t="shared" si="8"/>
        <v>2160</v>
      </c>
      <c r="H77" s="234"/>
      <c r="J77" s="156"/>
    </row>
    <row r="78" spans="1:10" ht="20" customHeight="1">
      <c r="A78" s="168"/>
      <c r="B78" s="165" t="s">
        <v>284</v>
      </c>
      <c r="C78" s="161" t="s">
        <v>156</v>
      </c>
      <c r="D78" s="160">
        <v>180</v>
      </c>
      <c r="E78" s="159" t="s">
        <v>80</v>
      </c>
      <c r="F78" s="164">
        <v>3</v>
      </c>
      <c r="G78" s="172">
        <f t="shared" si="8"/>
        <v>540</v>
      </c>
      <c r="H78" s="234"/>
      <c r="J78" s="156"/>
    </row>
    <row r="79" spans="1:10" ht="20" customHeight="1">
      <c r="A79" s="168"/>
      <c r="B79" s="165" t="s">
        <v>285</v>
      </c>
      <c r="C79" s="161" t="s">
        <v>156</v>
      </c>
      <c r="D79" s="160">
        <v>350</v>
      </c>
      <c r="E79" s="159" t="s">
        <v>80</v>
      </c>
      <c r="F79" s="164">
        <v>6</v>
      </c>
      <c r="G79" s="172">
        <f t="shared" si="8"/>
        <v>2100</v>
      </c>
      <c r="H79" s="234"/>
      <c r="J79" s="156"/>
    </row>
    <row r="80" spans="1:10" ht="20" customHeight="1">
      <c r="A80" s="168"/>
      <c r="B80" s="165" t="s">
        <v>284</v>
      </c>
      <c r="C80" s="161" t="s">
        <v>156</v>
      </c>
      <c r="D80" s="160">
        <v>2500</v>
      </c>
      <c r="E80" s="159" t="s">
        <v>80</v>
      </c>
      <c r="F80" s="164">
        <v>3</v>
      </c>
      <c r="G80" s="172">
        <f t="shared" si="8"/>
        <v>7500</v>
      </c>
      <c r="H80" s="234"/>
      <c r="J80" s="156"/>
    </row>
    <row r="81" spans="1:10" ht="20" customHeight="1">
      <c r="A81" s="168"/>
      <c r="B81" s="165" t="s">
        <v>286</v>
      </c>
      <c r="C81" s="161" t="s">
        <v>156</v>
      </c>
      <c r="D81" s="160">
        <v>200</v>
      </c>
      <c r="E81" s="159" t="s">
        <v>80</v>
      </c>
      <c r="F81" s="164">
        <v>6</v>
      </c>
      <c r="G81" s="172">
        <f t="shared" si="8"/>
        <v>1200</v>
      </c>
      <c r="H81" s="234"/>
      <c r="J81" s="156"/>
    </row>
    <row r="82" spans="1:10" ht="20" customHeight="1">
      <c r="A82" s="292"/>
      <c r="B82" s="285" t="s">
        <v>287</v>
      </c>
      <c r="C82" s="285" t="s">
        <v>249</v>
      </c>
      <c r="D82" s="286">
        <v>350</v>
      </c>
      <c r="E82" s="284" t="s">
        <v>84</v>
      </c>
      <c r="F82" s="288">
        <v>6</v>
      </c>
      <c r="G82" s="289">
        <f t="shared" ref="G82:G87" si="9">F82*D82</f>
        <v>2100</v>
      </c>
      <c r="H82" s="293"/>
      <c r="J82" s="156"/>
    </row>
    <row r="83" spans="1:10" ht="20" customHeight="1">
      <c r="A83" s="292"/>
      <c r="B83" s="285" t="s">
        <v>288</v>
      </c>
      <c r="C83" s="285" t="s">
        <v>289</v>
      </c>
      <c r="D83" s="286">
        <v>180</v>
      </c>
      <c r="E83" s="284" t="s">
        <v>84</v>
      </c>
      <c r="F83" s="288">
        <v>6</v>
      </c>
      <c r="G83" s="289">
        <f t="shared" si="9"/>
        <v>1080</v>
      </c>
      <c r="H83" s="293"/>
      <c r="J83" s="156"/>
    </row>
    <row r="84" spans="1:10" ht="20" customHeight="1">
      <c r="A84" s="292"/>
      <c r="B84" s="285" t="s">
        <v>290</v>
      </c>
      <c r="C84" s="285" t="s">
        <v>249</v>
      </c>
      <c r="D84" s="286">
        <v>50</v>
      </c>
      <c r="E84" s="284" t="s">
        <v>84</v>
      </c>
      <c r="F84" s="288">
        <v>20</v>
      </c>
      <c r="G84" s="289">
        <f t="shared" si="9"/>
        <v>1000</v>
      </c>
      <c r="H84" s="293"/>
      <c r="J84" s="156"/>
    </row>
    <row r="85" spans="1:10" ht="20" customHeight="1">
      <c r="A85" s="168"/>
      <c r="B85" s="165" t="s">
        <v>291</v>
      </c>
      <c r="C85" s="161" t="s">
        <v>156</v>
      </c>
      <c r="D85" s="160">
        <v>550</v>
      </c>
      <c r="E85" s="159" t="s">
        <v>84</v>
      </c>
      <c r="F85" s="164">
        <v>4</v>
      </c>
      <c r="G85" s="172">
        <f t="shared" si="9"/>
        <v>2200</v>
      </c>
      <c r="H85" s="234"/>
      <c r="J85" s="156"/>
    </row>
    <row r="86" spans="1:10" ht="20" customHeight="1">
      <c r="A86" s="168"/>
      <c r="B86" s="165" t="s">
        <v>292</v>
      </c>
      <c r="C86" s="161" t="s">
        <v>156</v>
      </c>
      <c r="D86" s="160">
        <v>300</v>
      </c>
      <c r="E86" s="159" t="s">
        <v>84</v>
      </c>
      <c r="F86" s="164">
        <v>3</v>
      </c>
      <c r="G86" s="172">
        <f t="shared" si="9"/>
        <v>900</v>
      </c>
      <c r="H86" s="234"/>
      <c r="J86" s="156"/>
    </row>
    <row r="87" spans="1:10" ht="20" customHeight="1">
      <c r="A87" s="169"/>
      <c r="B87" s="165" t="s">
        <v>293</v>
      </c>
      <c r="C87" s="161" t="s">
        <v>156</v>
      </c>
      <c r="D87" s="160">
        <v>80</v>
      </c>
      <c r="E87" s="159" t="s">
        <v>84</v>
      </c>
      <c r="F87" s="158">
        <v>50</v>
      </c>
      <c r="G87" s="172">
        <f t="shared" si="9"/>
        <v>4000</v>
      </c>
      <c r="H87" s="234" t="s">
        <v>294</v>
      </c>
      <c r="J87" s="156"/>
    </row>
    <row r="88" spans="1:10" ht="20" customHeight="1">
      <c r="A88" s="292"/>
      <c r="B88" s="285" t="s">
        <v>295</v>
      </c>
      <c r="C88" s="285" t="s">
        <v>289</v>
      </c>
      <c r="D88" s="286">
        <v>150</v>
      </c>
      <c r="E88" s="284" t="s">
        <v>84</v>
      </c>
      <c r="F88" s="288">
        <v>2</v>
      </c>
      <c r="G88" s="289">
        <f t="shared" ref="G88:G98" si="10">F88*D88</f>
        <v>300</v>
      </c>
      <c r="H88" s="293"/>
      <c r="J88" s="156"/>
    </row>
    <row r="89" spans="1:10" ht="20" customHeight="1">
      <c r="A89" s="292"/>
      <c r="B89" s="285" t="s">
        <v>155</v>
      </c>
      <c r="C89" s="285" t="s">
        <v>289</v>
      </c>
      <c r="D89" s="286">
        <v>120</v>
      </c>
      <c r="E89" s="284" t="s">
        <v>80</v>
      </c>
      <c r="F89" s="288">
        <v>2</v>
      </c>
      <c r="G89" s="289">
        <f t="shared" si="10"/>
        <v>240</v>
      </c>
      <c r="H89" s="293"/>
      <c r="J89" s="156"/>
    </row>
    <row r="90" spans="1:10" ht="20" customHeight="1">
      <c r="A90" s="292"/>
      <c r="B90" s="285" t="s">
        <v>154</v>
      </c>
      <c r="C90" s="285" t="s">
        <v>289</v>
      </c>
      <c r="D90" s="286">
        <v>100</v>
      </c>
      <c r="E90" s="284" t="s">
        <v>80</v>
      </c>
      <c r="F90" s="288">
        <v>4</v>
      </c>
      <c r="G90" s="289">
        <f t="shared" si="10"/>
        <v>400</v>
      </c>
      <c r="H90" s="293"/>
      <c r="J90" s="156"/>
    </row>
    <row r="91" spans="1:10" ht="20" customHeight="1">
      <c r="A91" s="292"/>
      <c r="B91" s="285" t="s">
        <v>296</v>
      </c>
      <c r="C91" s="285" t="s">
        <v>289</v>
      </c>
      <c r="D91" s="286"/>
      <c r="E91" s="284" t="s">
        <v>84</v>
      </c>
      <c r="F91" s="288">
        <v>60</v>
      </c>
      <c r="G91" s="289">
        <f t="shared" si="10"/>
        <v>0</v>
      </c>
      <c r="H91" s="293"/>
      <c r="J91" s="156"/>
    </row>
    <row r="92" spans="1:10" ht="22.25" customHeight="1">
      <c r="A92" s="168"/>
      <c r="B92" s="165" t="s">
        <v>153</v>
      </c>
      <c r="C92" s="170" t="s">
        <v>297</v>
      </c>
      <c r="D92" s="160">
        <v>100</v>
      </c>
      <c r="E92" s="159" t="s">
        <v>84</v>
      </c>
      <c r="F92" s="164">
        <v>60</v>
      </c>
      <c r="G92" s="172">
        <f t="shared" si="10"/>
        <v>6000</v>
      </c>
      <c r="H92" s="234"/>
      <c r="J92" s="156"/>
    </row>
    <row r="93" spans="1:10" ht="22.25" customHeight="1">
      <c r="A93" s="163"/>
      <c r="B93" s="165" t="s">
        <v>152</v>
      </c>
      <c r="C93" s="170" t="s">
        <v>297</v>
      </c>
      <c r="D93" s="160">
        <v>35</v>
      </c>
      <c r="E93" s="159" t="s">
        <v>84</v>
      </c>
      <c r="F93" s="164">
        <v>20</v>
      </c>
      <c r="G93" s="172">
        <f t="shared" si="10"/>
        <v>700</v>
      </c>
      <c r="H93" s="234"/>
      <c r="J93" s="156"/>
    </row>
    <row r="94" spans="1:10" ht="22.25" customHeight="1">
      <c r="A94" s="163"/>
      <c r="B94" s="165" t="s">
        <v>151</v>
      </c>
      <c r="C94" s="170" t="s">
        <v>297</v>
      </c>
      <c r="D94" s="160">
        <v>55</v>
      </c>
      <c r="E94" s="159" t="s">
        <v>84</v>
      </c>
      <c r="F94" s="164">
        <v>20</v>
      </c>
      <c r="G94" s="172">
        <f t="shared" si="10"/>
        <v>1100</v>
      </c>
      <c r="H94" s="234"/>
      <c r="J94" s="156"/>
    </row>
    <row r="95" spans="1:10" ht="22.25" customHeight="1">
      <c r="A95" s="163"/>
      <c r="B95" s="165" t="s">
        <v>150</v>
      </c>
      <c r="C95" s="170" t="s">
        <v>297</v>
      </c>
      <c r="D95" s="160">
        <v>80</v>
      </c>
      <c r="E95" s="159" t="s">
        <v>84</v>
      </c>
      <c r="F95" s="164">
        <v>10</v>
      </c>
      <c r="G95" s="172">
        <f t="shared" si="10"/>
        <v>800</v>
      </c>
      <c r="H95" s="234"/>
      <c r="J95" s="156"/>
    </row>
    <row r="96" spans="1:10" ht="22.25" customHeight="1">
      <c r="A96" s="163"/>
      <c r="B96" s="165" t="s">
        <v>87</v>
      </c>
      <c r="C96" s="170" t="s">
        <v>297</v>
      </c>
      <c r="D96" s="160">
        <v>650</v>
      </c>
      <c r="E96" s="159" t="s">
        <v>84</v>
      </c>
      <c r="F96" s="164">
        <v>11</v>
      </c>
      <c r="G96" s="172">
        <f t="shared" si="10"/>
        <v>7150</v>
      </c>
      <c r="H96" s="234"/>
      <c r="J96" s="156"/>
    </row>
    <row r="97" spans="1:10" ht="22.25" customHeight="1">
      <c r="A97" s="163"/>
      <c r="B97" s="165" t="s">
        <v>298</v>
      </c>
      <c r="C97" s="170" t="s">
        <v>297</v>
      </c>
      <c r="D97" s="160">
        <v>2500</v>
      </c>
      <c r="E97" s="159" t="s">
        <v>84</v>
      </c>
      <c r="F97" s="164">
        <v>12</v>
      </c>
      <c r="G97" s="172">
        <f t="shared" si="10"/>
        <v>30000</v>
      </c>
      <c r="H97" s="234"/>
      <c r="J97" s="156"/>
    </row>
    <row r="98" spans="1:10" ht="22.25" customHeight="1">
      <c r="A98" s="163"/>
      <c r="B98" s="165" t="s">
        <v>149</v>
      </c>
      <c r="C98" s="170" t="s">
        <v>297</v>
      </c>
      <c r="D98" s="160">
        <v>1200</v>
      </c>
      <c r="E98" s="159" t="s">
        <v>84</v>
      </c>
      <c r="F98" s="164">
        <v>6</v>
      </c>
      <c r="G98" s="172">
        <f t="shared" si="10"/>
        <v>7200</v>
      </c>
      <c r="H98" s="234"/>
      <c r="J98" s="156"/>
    </row>
    <row r="99" spans="1:10" ht="22.25" customHeight="1">
      <c r="A99" s="280"/>
      <c r="B99" s="295" t="s">
        <v>86</v>
      </c>
      <c r="C99" s="306"/>
      <c r="D99" s="298"/>
      <c r="E99" s="306"/>
      <c r="F99" s="301"/>
      <c r="G99" s="298"/>
      <c r="H99" s="302"/>
      <c r="J99" s="156"/>
    </row>
    <row r="100" spans="1:10" ht="20" customHeight="1">
      <c r="A100" s="292"/>
      <c r="B100" s="285" t="s">
        <v>299</v>
      </c>
      <c r="C100" s="285" t="s">
        <v>300</v>
      </c>
      <c r="D100" s="286">
        <v>15000</v>
      </c>
      <c r="E100" s="284" t="s">
        <v>301</v>
      </c>
      <c r="F100" s="288">
        <v>1</v>
      </c>
      <c r="G100" s="289">
        <f t="shared" ref="G100:G109" si="11">F100*D100</f>
        <v>15000</v>
      </c>
      <c r="H100" s="293"/>
      <c r="J100" s="156"/>
    </row>
    <row r="101" spans="1:10" ht="20" customHeight="1">
      <c r="A101" s="292"/>
      <c r="B101" s="285" t="s">
        <v>302</v>
      </c>
      <c r="C101" s="285" t="s">
        <v>303</v>
      </c>
      <c r="D101" s="286">
        <v>500</v>
      </c>
      <c r="E101" s="284" t="s">
        <v>304</v>
      </c>
      <c r="F101" s="288">
        <v>1</v>
      </c>
      <c r="G101" s="289">
        <f t="shared" si="11"/>
        <v>500</v>
      </c>
      <c r="H101" s="293"/>
      <c r="J101" s="156"/>
    </row>
    <row r="102" spans="1:10" ht="20" customHeight="1">
      <c r="A102" s="292"/>
      <c r="B102" s="285" t="s">
        <v>85</v>
      </c>
      <c r="C102" s="285" t="s">
        <v>303</v>
      </c>
      <c r="D102" s="286">
        <v>500</v>
      </c>
      <c r="E102" s="284" t="s">
        <v>304</v>
      </c>
      <c r="F102" s="288">
        <v>7</v>
      </c>
      <c r="G102" s="289">
        <f t="shared" si="11"/>
        <v>3500</v>
      </c>
      <c r="H102" s="293"/>
      <c r="J102" s="156"/>
    </row>
    <row r="103" spans="1:10" ht="20" customHeight="1">
      <c r="A103" s="292"/>
      <c r="B103" s="285" t="s">
        <v>305</v>
      </c>
      <c r="C103" s="285" t="s">
        <v>303</v>
      </c>
      <c r="D103" s="286">
        <v>500</v>
      </c>
      <c r="E103" s="284" t="s">
        <v>304</v>
      </c>
      <c r="F103" s="288">
        <v>9</v>
      </c>
      <c r="G103" s="289">
        <f t="shared" si="11"/>
        <v>4500</v>
      </c>
      <c r="H103" s="293"/>
      <c r="J103" s="156"/>
    </row>
    <row r="104" spans="1:10" ht="20" customHeight="1">
      <c r="A104" s="163"/>
      <c r="B104" s="170" t="s">
        <v>302</v>
      </c>
      <c r="C104" s="170" t="s">
        <v>329</v>
      </c>
      <c r="D104" s="160">
        <v>4500</v>
      </c>
      <c r="E104" s="163" t="s">
        <v>304</v>
      </c>
      <c r="F104" s="158">
        <v>2</v>
      </c>
      <c r="G104" s="172">
        <f t="shared" si="11"/>
        <v>9000</v>
      </c>
      <c r="H104" s="234"/>
      <c r="J104" s="156"/>
    </row>
    <row r="105" spans="1:10" ht="20" customHeight="1">
      <c r="A105" s="163"/>
      <c r="B105" s="170" t="s">
        <v>330</v>
      </c>
      <c r="C105" s="170" t="s">
        <v>329</v>
      </c>
      <c r="D105" s="160">
        <v>450</v>
      </c>
      <c r="E105" s="163" t="s">
        <v>304</v>
      </c>
      <c r="F105" s="158">
        <v>4</v>
      </c>
      <c r="G105" s="172">
        <f t="shared" si="11"/>
        <v>1800</v>
      </c>
      <c r="H105" s="234"/>
      <c r="J105" s="156"/>
    </row>
    <row r="106" spans="1:10" ht="20" customHeight="1">
      <c r="A106" s="292"/>
      <c r="B106" s="285" t="s">
        <v>306</v>
      </c>
      <c r="C106" s="285" t="s">
        <v>289</v>
      </c>
      <c r="D106" s="286"/>
      <c r="E106" s="284" t="s">
        <v>307</v>
      </c>
      <c r="F106" s="288">
        <v>11</v>
      </c>
      <c r="G106" s="289">
        <f t="shared" si="11"/>
        <v>0</v>
      </c>
      <c r="H106" s="293"/>
      <c r="J106" s="156"/>
    </row>
    <row r="107" spans="1:10" ht="20" customHeight="1">
      <c r="A107" s="292"/>
      <c r="B107" s="285" t="s">
        <v>308</v>
      </c>
      <c r="C107" s="285" t="s">
        <v>289</v>
      </c>
      <c r="D107" s="286"/>
      <c r="E107" s="284" t="s">
        <v>304</v>
      </c>
      <c r="F107" s="288">
        <v>10</v>
      </c>
      <c r="G107" s="289">
        <f t="shared" si="11"/>
        <v>0</v>
      </c>
      <c r="H107" s="293"/>
      <c r="J107" s="156"/>
    </row>
    <row r="108" spans="1:10" ht="22.25" customHeight="1">
      <c r="A108" s="163"/>
      <c r="B108" s="162" t="s">
        <v>309</v>
      </c>
      <c r="C108" s="170" t="s">
        <v>297</v>
      </c>
      <c r="D108" s="160">
        <v>1000</v>
      </c>
      <c r="E108" s="159" t="s">
        <v>83</v>
      </c>
      <c r="F108" s="158">
        <v>1</v>
      </c>
      <c r="G108" s="172">
        <f t="shared" si="11"/>
        <v>1000</v>
      </c>
      <c r="H108" s="234"/>
      <c r="J108" s="156"/>
    </row>
    <row r="109" spans="1:10" ht="22.25" customHeight="1">
      <c r="A109" s="163"/>
      <c r="B109" s="162" t="s">
        <v>310</v>
      </c>
      <c r="C109" s="170" t="s">
        <v>297</v>
      </c>
      <c r="D109" s="160">
        <v>15000</v>
      </c>
      <c r="E109" s="159" t="s">
        <v>83</v>
      </c>
      <c r="F109" s="158">
        <v>1</v>
      </c>
      <c r="G109" s="172">
        <f t="shared" si="11"/>
        <v>15000</v>
      </c>
      <c r="H109" s="234"/>
      <c r="J109" s="156"/>
    </row>
    <row r="110" spans="1:10" ht="22.25" customHeight="1">
      <c r="A110" s="292"/>
      <c r="B110" s="307" t="s">
        <v>311</v>
      </c>
      <c r="C110" s="308" t="s">
        <v>312</v>
      </c>
      <c r="D110" s="309">
        <v>2500</v>
      </c>
      <c r="E110" s="292" t="s">
        <v>83</v>
      </c>
      <c r="F110" s="310">
        <v>1</v>
      </c>
      <c r="G110" s="289">
        <f t="shared" ref="G110:G111" si="12">F110*D110</f>
        <v>2500</v>
      </c>
      <c r="H110" s="293"/>
      <c r="J110" s="156"/>
    </row>
    <row r="111" spans="1:10" ht="20" customHeight="1">
      <c r="A111" s="292"/>
      <c r="B111" s="285" t="s">
        <v>313</v>
      </c>
      <c r="C111" s="285" t="s">
        <v>300</v>
      </c>
      <c r="D111" s="286">
        <v>10000</v>
      </c>
      <c r="E111" s="284" t="s">
        <v>301</v>
      </c>
      <c r="F111" s="288">
        <v>1</v>
      </c>
      <c r="G111" s="289">
        <f t="shared" si="12"/>
        <v>10000</v>
      </c>
      <c r="H111" s="293"/>
      <c r="J111" s="156"/>
    </row>
    <row r="112" spans="1:10" ht="22.25" customHeight="1">
      <c r="A112" s="280"/>
      <c r="B112" s="295" t="s">
        <v>82</v>
      </c>
      <c r="C112" s="306"/>
      <c r="D112" s="298"/>
      <c r="E112" s="306"/>
      <c r="F112" s="301"/>
      <c r="G112" s="298"/>
      <c r="H112" s="302"/>
      <c r="J112" s="156"/>
    </row>
    <row r="113" spans="1:10" ht="20" customHeight="1">
      <c r="A113" s="292"/>
      <c r="B113" s="285" t="s">
        <v>314</v>
      </c>
      <c r="C113" s="285" t="s">
        <v>315</v>
      </c>
      <c r="D113" s="286">
        <v>1200</v>
      </c>
      <c r="E113" s="284" t="s">
        <v>80</v>
      </c>
      <c r="F113" s="288">
        <v>4</v>
      </c>
      <c r="G113" s="289">
        <f t="shared" ref="G113:G121" si="13">F113*D113</f>
        <v>4800</v>
      </c>
      <c r="H113" s="293"/>
      <c r="J113" s="156"/>
    </row>
    <row r="114" spans="1:10" ht="20" customHeight="1">
      <c r="A114" s="292"/>
      <c r="B114" s="285" t="s">
        <v>314</v>
      </c>
      <c r="C114" s="285" t="s">
        <v>315</v>
      </c>
      <c r="D114" s="286">
        <v>1200</v>
      </c>
      <c r="E114" s="284" t="s">
        <v>80</v>
      </c>
      <c r="F114" s="288">
        <v>2</v>
      </c>
      <c r="G114" s="289">
        <f t="shared" si="13"/>
        <v>2400</v>
      </c>
      <c r="H114" s="293"/>
      <c r="J114" s="156"/>
    </row>
    <row r="115" spans="1:10" ht="20" customHeight="1">
      <c r="A115" s="292"/>
      <c r="B115" s="285" t="s">
        <v>314</v>
      </c>
      <c r="C115" s="285" t="s">
        <v>315</v>
      </c>
      <c r="D115" s="286">
        <v>1200</v>
      </c>
      <c r="E115" s="284" t="s">
        <v>80</v>
      </c>
      <c r="F115" s="288">
        <v>1</v>
      </c>
      <c r="G115" s="289">
        <f t="shared" si="13"/>
        <v>1200</v>
      </c>
      <c r="H115" s="293"/>
      <c r="J115" s="156"/>
    </row>
    <row r="116" spans="1:10" ht="20" customHeight="1">
      <c r="A116" s="292"/>
      <c r="B116" s="285" t="s">
        <v>314</v>
      </c>
      <c r="C116" s="285" t="s">
        <v>315</v>
      </c>
      <c r="D116" s="286">
        <v>1200</v>
      </c>
      <c r="E116" s="284" t="s">
        <v>80</v>
      </c>
      <c r="F116" s="288">
        <v>4</v>
      </c>
      <c r="G116" s="289">
        <f t="shared" si="13"/>
        <v>4800</v>
      </c>
      <c r="H116" s="293"/>
      <c r="J116" s="156"/>
    </row>
    <row r="117" spans="1:10" ht="20" customHeight="1">
      <c r="A117" s="163"/>
      <c r="B117" s="170" t="s">
        <v>325</v>
      </c>
      <c r="C117" s="170" t="s">
        <v>326</v>
      </c>
      <c r="D117" s="160">
        <v>2200</v>
      </c>
      <c r="E117" s="163" t="s">
        <v>80</v>
      </c>
      <c r="F117" s="158">
        <v>1</v>
      </c>
      <c r="G117" s="172">
        <f t="shared" si="13"/>
        <v>2200</v>
      </c>
      <c r="H117" s="234"/>
      <c r="J117" s="156"/>
    </row>
    <row r="118" spans="1:10" ht="20" customHeight="1">
      <c r="A118" s="163"/>
      <c r="B118" s="170" t="s">
        <v>327</v>
      </c>
      <c r="C118" s="170" t="s">
        <v>326</v>
      </c>
      <c r="D118" s="160">
        <v>1500</v>
      </c>
      <c r="E118" s="163" t="s">
        <v>80</v>
      </c>
      <c r="F118" s="158">
        <v>1</v>
      </c>
      <c r="G118" s="172">
        <f t="shared" si="13"/>
        <v>1500</v>
      </c>
      <c r="H118" s="234"/>
      <c r="J118" s="156"/>
    </row>
    <row r="119" spans="1:10" ht="20" customHeight="1">
      <c r="A119" s="163"/>
      <c r="B119" s="170" t="s">
        <v>328</v>
      </c>
      <c r="C119" s="170" t="s">
        <v>326</v>
      </c>
      <c r="D119" s="160">
        <v>1500</v>
      </c>
      <c r="E119" s="163" t="s">
        <v>80</v>
      </c>
      <c r="F119" s="158">
        <v>2</v>
      </c>
      <c r="G119" s="172">
        <f t="shared" si="13"/>
        <v>3000</v>
      </c>
      <c r="H119" s="234"/>
      <c r="J119" s="156"/>
    </row>
    <row r="120" spans="1:10" ht="22.25" customHeight="1">
      <c r="A120" s="163"/>
      <c r="B120" s="162" t="s">
        <v>316</v>
      </c>
      <c r="C120" s="161" t="s">
        <v>81</v>
      </c>
      <c r="D120" s="160">
        <v>4500</v>
      </c>
      <c r="E120" s="159" t="s">
        <v>80</v>
      </c>
      <c r="F120" s="158">
        <v>1</v>
      </c>
      <c r="G120" s="172">
        <f t="shared" si="13"/>
        <v>4500</v>
      </c>
      <c r="H120" s="234"/>
      <c r="J120" s="156"/>
    </row>
    <row r="121" spans="1:10" ht="22.25" customHeight="1">
      <c r="A121" s="163"/>
      <c r="B121" s="162" t="s">
        <v>317</v>
      </c>
      <c r="C121" s="161" t="s">
        <v>81</v>
      </c>
      <c r="D121" s="160">
        <v>10000</v>
      </c>
      <c r="E121" s="159" t="s">
        <v>80</v>
      </c>
      <c r="F121" s="158">
        <v>1</v>
      </c>
      <c r="G121" s="172">
        <f t="shared" si="13"/>
        <v>10000</v>
      </c>
      <c r="H121" s="234"/>
      <c r="J121" s="156"/>
    </row>
    <row r="122" spans="1:10" ht="30" customHeight="1">
      <c r="A122" s="447" t="s">
        <v>79</v>
      </c>
      <c r="B122" s="448"/>
      <c r="C122" s="449"/>
      <c r="D122" s="450" t="s">
        <v>78</v>
      </c>
      <c r="E122" s="450"/>
      <c r="F122" s="450"/>
      <c r="G122" s="450"/>
      <c r="H122" s="235"/>
    </row>
    <row r="123" spans="1:10" ht="30" customHeight="1">
      <c r="A123" s="155" t="s">
        <v>77</v>
      </c>
      <c r="B123" s="439" t="s">
        <v>75</v>
      </c>
      <c r="C123" s="440"/>
      <c r="D123" s="438">
        <f>G8</f>
        <v>993170</v>
      </c>
      <c r="E123" s="438"/>
      <c r="F123" s="438"/>
      <c r="G123" s="438"/>
      <c r="H123" s="236"/>
      <c r="J123" s="154"/>
    </row>
    <row r="124" spans="1:10" ht="30" customHeight="1">
      <c r="A124" s="435" t="s">
        <v>73</v>
      </c>
      <c r="B124" s="436"/>
      <c r="C124" s="437"/>
      <c r="D124" s="438"/>
      <c r="E124" s="438"/>
      <c r="F124" s="438"/>
      <c r="G124" s="438"/>
      <c r="H124" s="236"/>
    </row>
    <row r="125" spans="1:10" ht="30" customHeight="1">
      <c r="A125" s="435" t="s">
        <v>72</v>
      </c>
      <c r="B125" s="436"/>
      <c r="C125" s="437"/>
      <c r="D125" s="438">
        <f>D123*H125</f>
        <v>59590.2</v>
      </c>
      <c r="E125" s="438"/>
      <c r="F125" s="438"/>
      <c r="G125" s="438"/>
      <c r="H125" s="152">
        <v>0.06</v>
      </c>
    </row>
    <row r="126" spans="1:10" ht="30" customHeight="1">
      <c r="A126" s="431" t="s">
        <v>65</v>
      </c>
      <c r="B126" s="432"/>
      <c r="C126" s="433"/>
      <c r="D126" s="438">
        <f>SUM(D123:G125)</f>
        <v>1052760.2</v>
      </c>
      <c r="E126" s="438"/>
      <c r="F126" s="438"/>
      <c r="G126" s="438"/>
      <c r="H126" s="237"/>
    </row>
    <row r="127" spans="1:10" ht="30" customHeight="1">
      <c r="A127" s="431" t="s">
        <v>64</v>
      </c>
      <c r="B127" s="432"/>
      <c r="C127" s="433"/>
      <c r="D127" s="434"/>
      <c r="E127" s="434"/>
      <c r="F127" s="434"/>
      <c r="G127" s="434"/>
      <c r="H127" s="237"/>
    </row>
    <row r="128" spans="1:10">
      <c r="A128" s="111"/>
    </row>
    <row r="129" spans="1:1">
      <c r="A129" s="111"/>
    </row>
  </sheetData>
  <mergeCells count="15">
    <mergeCell ref="B123:C123"/>
    <mergeCell ref="D123:G123"/>
    <mergeCell ref="A1:G1"/>
    <mergeCell ref="H1:H5"/>
    <mergeCell ref="A6:H6"/>
    <mergeCell ref="A122:C122"/>
    <mergeCell ref="D122:G122"/>
    <mergeCell ref="A127:C127"/>
    <mergeCell ref="D127:G127"/>
    <mergeCell ref="A124:C124"/>
    <mergeCell ref="D124:G124"/>
    <mergeCell ref="A125:C125"/>
    <mergeCell ref="D125:G125"/>
    <mergeCell ref="A126:C126"/>
    <mergeCell ref="D126:G126"/>
  </mergeCells>
  <phoneticPr fontId="3" type="noConversion"/>
  <printOptions horizontalCentered="1"/>
  <pageMargins left="3.9370078740157501E-2" right="3.9370078740157501E-2" top="0.196850393700787" bottom="0.196850393700787" header="0" footer="0"/>
  <pageSetup paperSize="9" scale="54" fitToHeight="4" orientation="portrait" horizontalDpi="1200" verticalDpi="1200" r:id="rId1"/>
  <headerFooter>
    <oddFooter>&amp;C&amp;"Arial,Regular"&amp;10&amp;F&amp;R&amp;"Arial,Regular"&amp;10Page &amp;P/&amp;N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286E6-1384-4274-BE73-055FE7C8A383}">
  <sheetPr>
    <pageSetUpPr fitToPage="1"/>
  </sheetPr>
  <dimension ref="A1:IM50"/>
  <sheetViews>
    <sheetView zoomScale="85" zoomScaleNormal="85" workbookViewId="0">
      <selection activeCell="B1" sqref="B1:J28"/>
    </sheetView>
  </sheetViews>
  <sheetFormatPr baseColWidth="10" defaultColWidth="11" defaultRowHeight="14" customHeight="1"/>
  <cols>
    <col min="1" max="1" width="3.6640625" style="74" customWidth="1"/>
    <col min="2" max="2" width="7" style="20" customWidth="1"/>
    <col min="3" max="3" width="36.33203125" style="20" customWidth="1"/>
    <col min="4" max="4" width="27.6640625" style="20" customWidth="1"/>
    <col min="5" max="6" width="6.6640625" style="20" customWidth="1"/>
    <col min="7" max="7" width="12" style="20" customWidth="1"/>
    <col min="8" max="8" width="11.1640625" style="20" customWidth="1"/>
    <col min="9" max="9" width="14.6640625" style="20" customWidth="1"/>
    <col min="10" max="10" width="7.83203125" style="102" customWidth="1"/>
    <col min="11" max="11" width="15" style="229" customWidth="1"/>
    <col min="12" max="256" width="11" style="20"/>
    <col min="257" max="257" width="3.6640625" style="20" customWidth="1"/>
    <col min="258" max="258" width="7" style="20" customWidth="1"/>
    <col min="259" max="259" width="36.33203125" style="20" customWidth="1"/>
    <col min="260" max="260" width="27.6640625" style="20" customWidth="1"/>
    <col min="261" max="262" width="10.33203125" style="20" customWidth="1"/>
    <col min="263" max="263" width="14.6640625" style="20" customWidth="1"/>
    <col min="264" max="264" width="16.83203125" style="20" customWidth="1"/>
    <col min="265" max="265" width="18.83203125" style="20" customWidth="1"/>
    <col min="266" max="266" width="11.1640625" style="20" customWidth="1"/>
    <col min="267" max="267" width="15" style="20" customWidth="1"/>
    <col min="268" max="512" width="11" style="20"/>
    <col min="513" max="513" width="3.6640625" style="20" customWidth="1"/>
    <col min="514" max="514" width="7" style="20" customWidth="1"/>
    <col min="515" max="515" width="36.33203125" style="20" customWidth="1"/>
    <col min="516" max="516" width="27.6640625" style="20" customWidth="1"/>
    <col min="517" max="518" width="10.33203125" style="20" customWidth="1"/>
    <col min="519" max="519" width="14.6640625" style="20" customWidth="1"/>
    <col min="520" max="520" width="16.83203125" style="20" customWidth="1"/>
    <col min="521" max="521" width="18.83203125" style="20" customWidth="1"/>
    <col min="522" max="522" width="11.1640625" style="20" customWidth="1"/>
    <col min="523" max="523" width="15" style="20" customWidth="1"/>
    <col min="524" max="768" width="11" style="20"/>
    <col min="769" max="769" width="3.6640625" style="20" customWidth="1"/>
    <col min="770" max="770" width="7" style="20" customWidth="1"/>
    <col min="771" max="771" width="36.33203125" style="20" customWidth="1"/>
    <col min="772" max="772" width="27.6640625" style="20" customWidth="1"/>
    <col min="773" max="774" width="10.33203125" style="20" customWidth="1"/>
    <col min="775" max="775" width="14.6640625" style="20" customWidth="1"/>
    <col min="776" max="776" width="16.83203125" style="20" customWidth="1"/>
    <col min="777" max="777" width="18.83203125" style="20" customWidth="1"/>
    <col min="778" max="778" width="11.1640625" style="20" customWidth="1"/>
    <col min="779" max="779" width="15" style="20" customWidth="1"/>
    <col min="780" max="1024" width="11" style="20"/>
    <col min="1025" max="1025" width="3.6640625" style="20" customWidth="1"/>
    <col min="1026" max="1026" width="7" style="20" customWidth="1"/>
    <col min="1027" max="1027" width="36.33203125" style="20" customWidth="1"/>
    <col min="1028" max="1028" width="27.6640625" style="20" customWidth="1"/>
    <col min="1029" max="1030" width="10.33203125" style="20" customWidth="1"/>
    <col min="1031" max="1031" width="14.6640625" style="20" customWidth="1"/>
    <col min="1032" max="1032" width="16.83203125" style="20" customWidth="1"/>
    <col min="1033" max="1033" width="18.83203125" style="20" customWidth="1"/>
    <col min="1034" max="1034" width="11.1640625" style="20" customWidth="1"/>
    <col min="1035" max="1035" width="15" style="20" customWidth="1"/>
    <col min="1036" max="1280" width="11" style="20"/>
    <col min="1281" max="1281" width="3.6640625" style="20" customWidth="1"/>
    <col min="1282" max="1282" width="7" style="20" customWidth="1"/>
    <col min="1283" max="1283" width="36.33203125" style="20" customWidth="1"/>
    <col min="1284" max="1284" width="27.6640625" style="20" customWidth="1"/>
    <col min="1285" max="1286" width="10.33203125" style="20" customWidth="1"/>
    <col min="1287" max="1287" width="14.6640625" style="20" customWidth="1"/>
    <col min="1288" max="1288" width="16.83203125" style="20" customWidth="1"/>
    <col min="1289" max="1289" width="18.83203125" style="20" customWidth="1"/>
    <col min="1290" max="1290" width="11.1640625" style="20" customWidth="1"/>
    <col min="1291" max="1291" width="15" style="20" customWidth="1"/>
    <col min="1292" max="1536" width="11" style="20"/>
    <col min="1537" max="1537" width="3.6640625" style="20" customWidth="1"/>
    <col min="1538" max="1538" width="7" style="20" customWidth="1"/>
    <col min="1539" max="1539" width="36.33203125" style="20" customWidth="1"/>
    <col min="1540" max="1540" width="27.6640625" style="20" customWidth="1"/>
    <col min="1541" max="1542" width="10.33203125" style="20" customWidth="1"/>
    <col min="1543" max="1543" width="14.6640625" style="20" customWidth="1"/>
    <col min="1544" max="1544" width="16.83203125" style="20" customWidth="1"/>
    <col min="1545" max="1545" width="18.83203125" style="20" customWidth="1"/>
    <col min="1546" max="1546" width="11.1640625" style="20" customWidth="1"/>
    <col min="1547" max="1547" width="15" style="20" customWidth="1"/>
    <col min="1548" max="1792" width="11" style="20"/>
    <col min="1793" max="1793" width="3.6640625" style="20" customWidth="1"/>
    <col min="1794" max="1794" width="7" style="20" customWidth="1"/>
    <col min="1795" max="1795" width="36.33203125" style="20" customWidth="1"/>
    <col min="1796" max="1796" width="27.6640625" style="20" customWidth="1"/>
    <col min="1797" max="1798" width="10.33203125" style="20" customWidth="1"/>
    <col min="1799" max="1799" width="14.6640625" style="20" customWidth="1"/>
    <col min="1800" max="1800" width="16.83203125" style="20" customWidth="1"/>
    <col min="1801" max="1801" width="18.83203125" style="20" customWidth="1"/>
    <col min="1802" max="1802" width="11.1640625" style="20" customWidth="1"/>
    <col min="1803" max="1803" width="15" style="20" customWidth="1"/>
    <col min="1804" max="2048" width="11" style="20"/>
    <col min="2049" max="2049" width="3.6640625" style="20" customWidth="1"/>
    <col min="2050" max="2050" width="7" style="20" customWidth="1"/>
    <col min="2051" max="2051" width="36.33203125" style="20" customWidth="1"/>
    <col min="2052" max="2052" width="27.6640625" style="20" customWidth="1"/>
    <col min="2053" max="2054" width="10.33203125" style="20" customWidth="1"/>
    <col min="2055" max="2055" width="14.6640625" style="20" customWidth="1"/>
    <col min="2056" max="2056" width="16.83203125" style="20" customWidth="1"/>
    <col min="2057" max="2057" width="18.83203125" style="20" customWidth="1"/>
    <col min="2058" max="2058" width="11.1640625" style="20" customWidth="1"/>
    <col min="2059" max="2059" width="15" style="20" customWidth="1"/>
    <col min="2060" max="2304" width="11" style="20"/>
    <col min="2305" max="2305" width="3.6640625" style="20" customWidth="1"/>
    <col min="2306" max="2306" width="7" style="20" customWidth="1"/>
    <col min="2307" max="2307" width="36.33203125" style="20" customWidth="1"/>
    <col min="2308" max="2308" width="27.6640625" style="20" customWidth="1"/>
    <col min="2309" max="2310" width="10.33203125" style="20" customWidth="1"/>
    <col min="2311" max="2311" width="14.6640625" style="20" customWidth="1"/>
    <col min="2312" max="2312" width="16.83203125" style="20" customWidth="1"/>
    <col min="2313" max="2313" width="18.83203125" style="20" customWidth="1"/>
    <col min="2314" max="2314" width="11.1640625" style="20" customWidth="1"/>
    <col min="2315" max="2315" width="15" style="20" customWidth="1"/>
    <col min="2316" max="2560" width="11" style="20"/>
    <col min="2561" max="2561" width="3.6640625" style="20" customWidth="1"/>
    <col min="2562" max="2562" width="7" style="20" customWidth="1"/>
    <col min="2563" max="2563" width="36.33203125" style="20" customWidth="1"/>
    <col min="2564" max="2564" width="27.6640625" style="20" customWidth="1"/>
    <col min="2565" max="2566" width="10.33203125" style="20" customWidth="1"/>
    <col min="2567" max="2567" width="14.6640625" style="20" customWidth="1"/>
    <col min="2568" max="2568" width="16.83203125" style="20" customWidth="1"/>
    <col min="2569" max="2569" width="18.83203125" style="20" customWidth="1"/>
    <col min="2570" max="2570" width="11.1640625" style="20" customWidth="1"/>
    <col min="2571" max="2571" width="15" style="20" customWidth="1"/>
    <col min="2572" max="2816" width="11" style="20"/>
    <col min="2817" max="2817" width="3.6640625" style="20" customWidth="1"/>
    <col min="2818" max="2818" width="7" style="20" customWidth="1"/>
    <col min="2819" max="2819" width="36.33203125" style="20" customWidth="1"/>
    <col min="2820" max="2820" width="27.6640625" style="20" customWidth="1"/>
    <col min="2821" max="2822" width="10.33203125" style="20" customWidth="1"/>
    <col min="2823" max="2823" width="14.6640625" style="20" customWidth="1"/>
    <col min="2824" max="2824" width="16.83203125" style="20" customWidth="1"/>
    <col min="2825" max="2825" width="18.83203125" style="20" customWidth="1"/>
    <col min="2826" max="2826" width="11.1640625" style="20" customWidth="1"/>
    <col min="2827" max="2827" width="15" style="20" customWidth="1"/>
    <col min="2828" max="3072" width="11" style="20"/>
    <col min="3073" max="3073" width="3.6640625" style="20" customWidth="1"/>
    <col min="3074" max="3074" width="7" style="20" customWidth="1"/>
    <col min="3075" max="3075" width="36.33203125" style="20" customWidth="1"/>
    <col min="3076" max="3076" width="27.6640625" style="20" customWidth="1"/>
    <col min="3077" max="3078" width="10.33203125" style="20" customWidth="1"/>
    <col min="3079" max="3079" width="14.6640625" style="20" customWidth="1"/>
    <col min="3080" max="3080" width="16.83203125" style="20" customWidth="1"/>
    <col min="3081" max="3081" width="18.83203125" style="20" customWidth="1"/>
    <col min="3082" max="3082" width="11.1640625" style="20" customWidth="1"/>
    <col min="3083" max="3083" width="15" style="20" customWidth="1"/>
    <col min="3084" max="3328" width="11" style="20"/>
    <col min="3329" max="3329" width="3.6640625" style="20" customWidth="1"/>
    <col min="3330" max="3330" width="7" style="20" customWidth="1"/>
    <col min="3331" max="3331" width="36.33203125" style="20" customWidth="1"/>
    <col min="3332" max="3332" width="27.6640625" style="20" customWidth="1"/>
    <col min="3333" max="3334" width="10.33203125" style="20" customWidth="1"/>
    <col min="3335" max="3335" width="14.6640625" style="20" customWidth="1"/>
    <col min="3336" max="3336" width="16.83203125" style="20" customWidth="1"/>
    <col min="3337" max="3337" width="18.83203125" style="20" customWidth="1"/>
    <col min="3338" max="3338" width="11.1640625" style="20" customWidth="1"/>
    <col min="3339" max="3339" width="15" style="20" customWidth="1"/>
    <col min="3340" max="3584" width="11" style="20"/>
    <col min="3585" max="3585" width="3.6640625" style="20" customWidth="1"/>
    <col min="3586" max="3586" width="7" style="20" customWidth="1"/>
    <col min="3587" max="3587" width="36.33203125" style="20" customWidth="1"/>
    <col min="3588" max="3588" width="27.6640625" style="20" customWidth="1"/>
    <col min="3589" max="3590" width="10.33203125" style="20" customWidth="1"/>
    <col min="3591" max="3591" width="14.6640625" style="20" customWidth="1"/>
    <col min="3592" max="3592" width="16.83203125" style="20" customWidth="1"/>
    <col min="3593" max="3593" width="18.83203125" style="20" customWidth="1"/>
    <col min="3594" max="3594" width="11.1640625" style="20" customWidth="1"/>
    <col min="3595" max="3595" width="15" style="20" customWidth="1"/>
    <col min="3596" max="3840" width="11" style="20"/>
    <col min="3841" max="3841" width="3.6640625" style="20" customWidth="1"/>
    <col min="3842" max="3842" width="7" style="20" customWidth="1"/>
    <col min="3843" max="3843" width="36.33203125" style="20" customWidth="1"/>
    <col min="3844" max="3844" width="27.6640625" style="20" customWidth="1"/>
    <col min="3845" max="3846" width="10.33203125" style="20" customWidth="1"/>
    <col min="3847" max="3847" width="14.6640625" style="20" customWidth="1"/>
    <col min="3848" max="3848" width="16.83203125" style="20" customWidth="1"/>
    <col min="3849" max="3849" width="18.83203125" style="20" customWidth="1"/>
    <col min="3850" max="3850" width="11.1640625" style="20" customWidth="1"/>
    <col min="3851" max="3851" width="15" style="20" customWidth="1"/>
    <col min="3852" max="4096" width="11" style="20"/>
    <col min="4097" max="4097" width="3.6640625" style="20" customWidth="1"/>
    <col min="4098" max="4098" width="7" style="20" customWidth="1"/>
    <col min="4099" max="4099" width="36.33203125" style="20" customWidth="1"/>
    <col min="4100" max="4100" width="27.6640625" style="20" customWidth="1"/>
    <col min="4101" max="4102" width="10.33203125" style="20" customWidth="1"/>
    <col min="4103" max="4103" width="14.6640625" style="20" customWidth="1"/>
    <col min="4104" max="4104" width="16.83203125" style="20" customWidth="1"/>
    <col min="4105" max="4105" width="18.83203125" style="20" customWidth="1"/>
    <col min="4106" max="4106" width="11.1640625" style="20" customWidth="1"/>
    <col min="4107" max="4107" width="15" style="20" customWidth="1"/>
    <col min="4108" max="4352" width="11" style="20"/>
    <col min="4353" max="4353" width="3.6640625" style="20" customWidth="1"/>
    <col min="4354" max="4354" width="7" style="20" customWidth="1"/>
    <col min="4355" max="4355" width="36.33203125" style="20" customWidth="1"/>
    <col min="4356" max="4356" width="27.6640625" style="20" customWidth="1"/>
    <col min="4357" max="4358" width="10.33203125" style="20" customWidth="1"/>
    <col min="4359" max="4359" width="14.6640625" style="20" customWidth="1"/>
    <col min="4360" max="4360" width="16.83203125" style="20" customWidth="1"/>
    <col min="4361" max="4361" width="18.83203125" style="20" customWidth="1"/>
    <col min="4362" max="4362" width="11.1640625" style="20" customWidth="1"/>
    <col min="4363" max="4363" width="15" style="20" customWidth="1"/>
    <col min="4364" max="4608" width="11" style="20"/>
    <col min="4609" max="4609" width="3.6640625" style="20" customWidth="1"/>
    <col min="4610" max="4610" width="7" style="20" customWidth="1"/>
    <col min="4611" max="4611" width="36.33203125" style="20" customWidth="1"/>
    <col min="4612" max="4612" width="27.6640625" style="20" customWidth="1"/>
    <col min="4613" max="4614" width="10.33203125" style="20" customWidth="1"/>
    <col min="4615" max="4615" width="14.6640625" style="20" customWidth="1"/>
    <col min="4616" max="4616" width="16.83203125" style="20" customWidth="1"/>
    <col min="4617" max="4617" width="18.83203125" style="20" customWidth="1"/>
    <col min="4618" max="4618" width="11.1640625" style="20" customWidth="1"/>
    <col min="4619" max="4619" width="15" style="20" customWidth="1"/>
    <col min="4620" max="4864" width="11" style="20"/>
    <col min="4865" max="4865" width="3.6640625" style="20" customWidth="1"/>
    <col min="4866" max="4866" width="7" style="20" customWidth="1"/>
    <col min="4867" max="4867" width="36.33203125" style="20" customWidth="1"/>
    <col min="4868" max="4868" width="27.6640625" style="20" customWidth="1"/>
    <col min="4869" max="4870" width="10.33203125" style="20" customWidth="1"/>
    <col min="4871" max="4871" width="14.6640625" style="20" customWidth="1"/>
    <col min="4872" max="4872" width="16.83203125" style="20" customWidth="1"/>
    <col min="4873" max="4873" width="18.83203125" style="20" customWidth="1"/>
    <col min="4874" max="4874" width="11.1640625" style="20" customWidth="1"/>
    <col min="4875" max="4875" width="15" style="20" customWidth="1"/>
    <col min="4876" max="5120" width="11" style="20"/>
    <col min="5121" max="5121" width="3.6640625" style="20" customWidth="1"/>
    <col min="5122" max="5122" width="7" style="20" customWidth="1"/>
    <col min="5123" max="5123" width="36.33203125" style="20" customWidth="1"/>
    <col min="5124" max="5124" width="27.6640625" style="20" customWidth="1"/>
    <col min="5125" max="5126" width="10.33203125" style="20" customWidth="1"/>
    <col min="5127" max="5127" width="14.6640625" style="20" customWidth="1"/>
    <col min="5128" max="5128" width="16.83203125" style="20" customWidth="1"/>
    <col min="5129" max="5129" width="18.83203125" style="20" customWidth="1"/>
    <col min="5130" max="5130" width="11.1640625" style="20" customWidth="1"/>
    <col min="5131" max="5131" width="15" style="20" customWidth="1"/>
    <col min="5132" max="5376" width="11" style="20"/>
    <col min="5377" max="5377" width="3.6640625" style="20" customWidth="1"/>
    <col min="5378" max="5378" width="7" style="20" customWidth="1"/>
    <col min="5379" max="5379" width="36.33203125" style="20" customWidth="1"/>
    <col min="5380" max="5380" width="27.6640625" style="20" customWidth="1"/>
    <col min="5381" max="5382" width="10.33203125" style="20" customWidth="1"/>
    <col min="5383" max="5383" width="14.6640625" style="20" customWidth="1"/>
    <col min="5384" max="5384" width="16.83203125" style="20" customWidth="1"/>
    <col min="5385" max="5385" width="18.83203125" style="20" customWidth="1"/>
    <col min="5386" max="5386" width="11.1640625" style="20" customWidth="1"/>
    <col min="5387" max="5387" width="15" style="20" customWidth="1"/>
    <col min="5388" max="5632" width="11" style="20"/>
    <col min="5633" max="5633" width="3.6640625" style="20" customWidth="1"/>
    <col min="5634" max="5634" width="7" style="20" customWidth="1"/>
    <col min="5635" max="5635" width="36.33203125" style="20" customWidth="1"/>
    <col min="5636" max="5636" width="27.6640625" style="20" customWidth="1"/>
    <col min="5637" max="5638" width="10.33203125" style="20" customWidth="1"/>
    <col min="5639" max="5639" width="14.6640625" style="20" customWidth="1"/>
    <col min="5640" max="5640" width="16.83203125" style="20" customWidth="1"/>
    <col min="5641" max="5641" width="18.83203125" style="20" customWidth="1"/>
    <col min="5642" max="5642" width="11.1640625" style="20" customWidth="1"/>
    <col min="5643" max="5643" width="15" style="20" customWidth="1"/>
    <col min="5644" max="5888" width="11" style="20"/>
    <col min="5889" max="5889" width="3.6640625" style="20" customWidth="1"/>
    <col min="5890" max="5890" width="7" style="20" customWidth="1"/>
    <col min="5891" max="5891" width="36.33203125" style="20" customWidth="1"/>
    <col min="5892" max="5892" width="27.6640625" style="20" customWidth="1"/>
    <col min="5893" max="5894" width="10.33203125" style="20" customWidth="1"/>
    <col min="5895" max="5895" width="14.6640625" style="20" customWidth="1"/>
    <col min="5896" max="5896" width="16.83203125" style="20" customWidth="1"/>
    <col min="5897" max="5897" width="18.83203125" style="20" customWidth="1"/>
    <col min="5898" max="5898" width="11.1640625" style="20" customWidth="1"/>
    <col min="5899" max="5899" width="15" style="20" customWidth="1"/>
    <col min="5900" max="6144" width="11" style="20"/>
    <col min="6145" max="6145" width="3.6640625" style="20" customWidth="1"/>
    <col min="6146" max="6146" width="7" style="20" customWidth="1"/>
    <col min="6147" max="6147" width="36.33203125" style="20" customWidth="1"/>
    <col min="6148" max="6148" width="27.6640625" style="20" customWidth="1"/>
    <col min="6149" max="6150" width="10.33203125" style="20" customWidth="1"/>
    <col min="6151" max="6151" width="14.6640625" style="20" customWidth="1"/>
    <col min="6152" max="6152" width="16.83203125" style="20" customWidth="1"/>
    <col min="6153" max="6153" width="18.83203125" style="20" customWidth="1"/>
    <col min="6154" max="6154" width="11.1640625" style="20" customWidth="1"/>
    <col min="6155" max="6155" width="15" style="20" customWidth="1"/>
    <col min="6156" max="6400" width="11" style="20"/>
    <col min="6401" max="6401" width="3.6640625" style="20" customWidth="1"/>
    <col min="6402" max="6402" width="7" style="20" customWidth="1"/>
    <col min="6403" max="6403" width="36.33203125" style="20" customWidth="1"/>
    <col min="6404" max="6404" width="27.6640625" style="20" customWidth="1"/>
    <col min="6405" max="6406" width="10.33203125" style="20" customWidth="1"/>
    <col min="6407" max="6407" width="14.6640625" style="20" customWidth="1"/>
    <col min="6408" max="6408" width="16.83203125" style="20" customWidth="1"/>
    <col min="6409" max="6409" width="18.83203125" style="20" customWidth="1"/>
    <col min="6410" max="6410" width="11.1640625" style="20" customWidth="1"/>
    <col min="6411" max="6411" width="15" style="20" customWidth="1"/>
    <col min="6412" max="6656" width="11" style="20"/>
    <col min="6657" max="6657" width="3.6640625" style="20" customWidth="1"/>
    <col min="6658" max="6658" width="7" style="20" customWidth="1"/>
    <col min="6659" max="6659" width="36.33203125" style="20" customWidth="1"/>
    <col min="6660" max="6660" width="27.6640625" style="20" customWidth="1"/>
    <col min="6661" max="6662" width="10.33203125" style="20" customWidth="1"/>
    <col min="6663" max="6663" width="14.6640625" style="20" customWidth="1"/>
    <col min="6664" max="6664" width="16.83203125" style="20" customWidth="1"/>
    <col min="6665" max="6665" width="18.83203125" style="20" customWidth="1"/>
    <col min="6666" max="6666" width="11.1640625" style="20" customWidth="1"/>
    <col min="6667" max="6667" width="15" style="20" customWidth="1"/>
    <col min="6668" max="6912" width="11" style="20"/>
    <col min="6913" max="6913" width="3.6640625" style="20" customWidth="1"/>
    <col min="6914" max="6914" width="7" style="20" customWidth="1"/>
    <col min="6915" max="6915" width="36.33203125" style="20" customWidth="1"/>
    <col min="6916" max="6916" width="27.6640625" style="20" customWidth="1"/>
    <col min="6917" max="6918" width="10.33203125" style="20" customWidth="1"/>
    <col min="6919" max="6919" width="14.6640625" style="20" customWidth="1"/>
    <col min="6920" max="6920" width="16.83203125" style="20" customWidth="1"/>
    <col min="6921" max="6921" width="18.83203125" style="20" customWidth="1"/>
    <col min="6922" max="6922" width="11.1640625" style="20" customWidth="1"/>
    <col min="6923" max="6923" width="15" style="20" customWidth="1"/>
    <col min="6924" max="7168" width="11" style="20"/>
    <col min="7169" max="7169" width="3.6640625" style="20" customWidth="1"/>
    <col min="7170" max="7170" width="7" style="20" customWidth="1"/>
    <col min="7171" max="7171" width="36.33203125" style="20" customWidth="1"/>
    <col min="7172" max="7172" width="27.6640625" style="20" customWidth="1"/>
    <col min="7173" max="7174" width="10.33203125" style="20" customWidth="1"/>
    <col min="7175" max="7175" width="14.6640625" style="20" customWidth="1"/>
    <col min="7176" max="7176" width="16.83203125" style="20" customWidth="1"/>
    <col min="7177" max="7177" width="18.83203125" style="20" customWidth="1"/>
    <col min="7178" max="7178" width="11.1640625" style="20" customWidth="1"/>
    <col min="7179" max="7179" width="15" style="20" customWidth="1"/>
    <col min="7180" max="7424" width="11" style="20"/>
    <col min="7425" max="7425" width="3.6640625" style="20" customWidth="1"/>
    <col min="7426" max="7426" width="7" style="20" customWidth="1"/>
    <col min="7427" max="7427" width="36.33203125" style="20" customWidth="1"/>
    <col min="7428" max="7428" width="27.6640625" style="20" customWidth="1"/>
    <col min="7429" max="7430" width="10.33203125" style="20" customWidth="1"/>
    <col min="7431" max="7431" width="14.6640625" style="20" customWidth="1"/>
    <col min="7432" max="7432" width="16.83203125" style="20" customWidth="1"/>
    <col min="7433" max="7433" width="18.83203125" style="20" customWidth="1"/>
    <col min="7434" max="7434" width="11.1640625" style="20" customWidth="1"/>
    <col min="7435" max="7435" width="15" style="20" customWidth="1"/>
    <col min="7436" max="7680" width="11" style="20"/>
    <col min="7681" max="7681" width="3.6640625" style="20" customWidth="1"/>
    <col min="7682" max="7682" width="7" style="20" customWidth="1"/>
    <col min="7683" max="7683" width="36.33203125" style="20" customWidth="1"/>
    <col min="7684" max="7684" width="27.6640625" style="20" customWidth="1"/>
    <col min="7685" max="7686" width="10.33203125" style="20" customWidth="1"/>
    <col min="7687" max="7687" width="14.6640625" style="20" customWidth="1"/>
    <col min="7688" max="7688" width="16.83203125" style="20" customWidth="1"/>
    <col min="7689" max="7689" width="18.83203125" style="20" customWidth="1"/>
    <col min="7690" max="7690" width="11.1640625" style="20" customWidth="1"/>
    <col min="7691" max="7691" width="15" style="20" customWidth="1"/>
    <col min="7692" max="7936" width="11" style="20"/>
    <col min="7937" max="7937" width="3.6640625" style="20" customWidth="1"/>
    <col min="7938" max="7938" width="7" style="20" customWidth="1"/>
    <col min="7939" max="7939" width="36.33203125" style="20" customWidth="1"/>
    <col min="7940" max="7940" width="27.6640625" style="20" customWidth="1"/>
    <col min="7941" max="7942" width="10.33203125" style="20" customWidth="1"/>
    <col min="7943" max="7943" width="14.6640625" style="20" customWidth="1"/>
    <col min="7944" max="7944" width="16.83203125" style="20" customWidth="1"/>
    <col min="7945" max="7945" width="18.83203125" style="20" customWidth="1"/>
    <col min="7946" max="7946" width="11.1640625" style="20" customWidth="1"/>
    <col min="7947" max="7947" width="15" style="20" customWidth="1"/>
    <col min="7948" max="8192" width="11" style="20"/>
    <col min="8193" max="8193" width="3.6640625" style="20" customWidth="1"/>
    <col min="8194" max="8194" width="7" style="20" customWidth="1"/>
    <col min="8195" max="8195" width="36.33203125" style="20" customWidth="1"/>
    <col min="8196" max="8196" width="27.6640625" style="20" customWidth="1"/>
    <col min="8197" max="8198" width="10.33203125" style="20" customWidth="1"/>
    <col min="8199" max="8199" width="14.6640625" style="20" customWidth="1"/>
    <col min="8200" max="8200" width="16.83203125" style="20" customWidth="1"/>
    <col min="8201" max="8201" width="18.83203125" style="20" customWidth="1"/>
    <col min="8202" max="8202" width="11.1640625" style="20" customWidth="1"/>
    <col min="8203" max="8203" width="15" style="20" customWidth="1"/>
    <col min="8204" max="8448" width="11" style="20"/>
    <col min="8449" max="8449" width="3.6640625" style="20" customWidth="1"/>
    <col min="8450" max="8450" width="7" style="20" customWidth="1"/>
    <col min="8451" max="8451" width="36.33203125" style="20" customWidth="1"/>
    <col min="8452" max="8452" width="27.6640625" style="20" customWidth="1"/>
    <col min="8453" max="8454" width="10.33203125" style="20" customWidth="1"/>
    <col min="8455" max="8455" width="14.6640625" style="20" customWidth="1"/>
    <col min="8456" max="8456" width="16.83203125" style="20" customWidth="1"/>
    <col min="8457" max="8457" width="18.83203125" style="20" customWidth="1"/>
    <col min="8458" max="8458" width="11.1640625" style="20" customWidth="1"/>
    <col min="8459" max="8459" width="15" style="20" customWidth="1"/>
    <col min="8460" max="8704" width="11" style="20"/>
    <col min="8705" max="8705" width="3.6640625" style="20" customWidth="1"/>
    <col min="8706" max="8706" width="7" style="20" customWidth="1"/>
    <col min="8707" max="8707" width="36.33203125" style="20" customWidth="1"/>
    <col min="8708" max="8708" width="27.6640625" style="20" customWidth="1"/>
    <col min="8709" max="8710" width="10.33203125" style="20" customWidth="1"/>
    <col min="8711" max="8711" width="14.6640625" style="20" customWidth="1"/>
    <col min="8712" max="8712" width="16.83203125" style="20" customWidth="1"/>
    <col min="8713" max="8713" width="18.83203125" style="20" customWidth="1"/>
    <col min="8714" max="8714" width="11.1640625" style="20" customWidth="1"/>
    <col min="8715" max="8715" width="15" style="20" customWidth="1"/>
    <col min="8716" max="8960" width="11" style="20"/>
    <col min="8961" max="8961" width="3.6640625" style="20" customWidth="1"/>
    <col min="8962" max="8962" width="7" style="20" customWidth="1"/>
    <col min="8963" max="8963" width="36.33203125" style="20" customWidth="1"/>
    <col min="8964" max="8964" width="27.6640625" style="20" customWidth="1"/>
    <col min="8965" max="8966" width="10.33203125" style="20" customWidth="1"/>
    <col min="8967" max="8967" width="14.6640625" style="20" customWidth="1"/>
    <col min="8968" max="8968" width="16.83203125" style="20" customWidth="1"/>
    <col min="8969" max="8969" width="18.83203125" style="20" customWidth="1"/>
    <col min="8970" max="8970" width="11.1640625" style="20" customWidth="1"/>
    <col min="8971" max="8971" width="15" style="20" customWidth="1"/>
    <col min="8972" max="9216" width="11" style="20"/>
    <col min="9217" max="9217" width="3.6640625" style="20" customWidth="1"/>
    <col min="9218" max="9218" width="7" style="20" customWidth="1"/>
    <col min="9219" max="9219" width="36.33203125" style="20" customWidth="1"/>
    <col min="9220" max="9220" width="27.6640625" style="20" customWidth="1"/>
    <col min="9221" max="9222" width="10.33203125" style="20" customWidth="1"/>
    <col min="9223" max="9223" width="14.6640625" style="20" customWidth="1"/>
    <col min="9224" max="9224" width="16.83203125" style="20" customWidth="1"/>
    <col min="9225" max="9225" width="18.83203125" style="20" customWidth="1"/>
    <col min="9226" max="9226" width="11.1640625" style="20" customWidth="1"/>
    <col min="9227" max="9227" width="15" style="20" customWidth="1"/>
    <col min="9228" max="9472" width="11" style="20"/>
    <col min="9473" max="9473" width="3.6640625" style="20" customWidth="1"/>
    <col min="9474" max="9474" width="7" style="20" customWidth="1"/>
    <col min="9475" max="9475" width="36.33203125" style="20" customWidth="1"/>
    <col min="9476" max="9476" width="27.6640625" style="20" customWidth="1"/>
    <col min="9477" max="9478" width="10.33203125" style="20" customWidth="1"/>
    <col min="9479" max="9479" width="14.6640625" style="20" customWidth="1"/>
    <col min="9480" max="9480" width="16.83203125" style="20" customWidth="1"/>
    <col min="9481" max="9481" width="18.83203125" style="20" customWidth="1"/>
    <col min="9482" max="9482" width="11.1640625" style="20" customWidth="1"/>
    <col min="9483" max="9483" width="15" style="20" customWidth="1"/>
    <col min="9484" max="9728" width="11" style="20"/>
    <col min="9729" max="9729" width="3.6640625" style="20" customWidth="1"/>
    <col min="9730" max="9730" width="7" style="20" customWidth="1"/>
    <col min="9731" max="9731" width="36.33203125" style="20" customWidth="1"/>
    <col min="9732" max="9732" width="27.6640625" style="20" customWidth="1"/>
    <col min="9733" max="9734" width="10.33203125" style="20" customWidth="1"/>
    <col min="9735" max="9735" width="14.6640625" style="20" customWidth="1"/>
    <col min="9736" max="9736" width="16.83203125" style="20" customWidth="1"/>
    <col min="9737" max="9737" width="18.83203125" style="20" customWidth="1"/>
    <col min="9738" max="9738" width="11.1640625" style="20" customWidth="1"/>
    <col min="9739" max="9739" width="15" style="20" customWidth="1"/>
    <col min="9740" max="9984" width="11" style="20"/>
    <col min="9985" max="9985" width="3.6640625" style="20" customWidth="1"/>
    <col min="9986" max="9986" width="7" style="20" customWidth="1"/>
    <col min="9987" max="9987" width="36.33203125" style="20" customWidth="1"/>
    <col min="9988" max="9988" width="27.6640625" style="20" customWidth="1"/>
    <col min="9989" max="9990" width="10.33203125" style="20" customWidth="1"/>
    <col min="9991" max="9991" width="14.6640625" style="20" customWidth="1"/>
    <col min="9992" max="9992" width="16.83203125" style="20" customWidth="1"/>
    <col min="9993" max="9993" width="18.83203125" style="20" customWidth="1"/>
    <col min="9994" max="9994" width="11.1640625" style="20" customWidth="1"/>
    <col min="9995" max="9995" width="15" style="20" customWidth="1"/>
    <col min="9996" max="10240" width="11" style="20"/>
    <col min="10241" max="10241" width="3.6640625" style="20" customWidth="1"/>
    <col min="10242" max="10242" width="7" style="20" customWidth="1"/>
    <col min="10243" max="10243" width="36.33203125" style="20" customWidth="1"/>
    <col min="10244" max="10244" width="27.6640625" style="20" customWidth="1"/>
    <col min="10245" max="10246" width="10.33203125" style="20" customWidth="1"/>
    <col min="10247" max="10247" width="14.6640625" style="20" customWidth="1"/>
    <col min="10248" max="10248" width="16.83203125" style="20" customWidth="1"/>
    <col min="10249" max="10249" width="18.83203125" style="20" customWidth="1"/>
    <col min="10250" max="10250" width="11.1640625" style="20" customWidth="1"/>
    <col min="10251" max="10251" width="15" style="20" customWidth="1"/>
    <col min="10252" max="10496" width="11" style="20"/>
    <col min="10497" max="10497" width="3.6640625" style="20" customWidth="1"/>
    <col min="10498" max="10498" width="7" style="20" customWidth="1"/>
    <col min="10499" max="10499" width="36.33203125" style="20" customWidth="1"/>
    <col min="10500" max="10500" width="27.6640625" style="20" customWidth="1"/>
    <col min="10501" max="10502" width="10.33203125" style="20" customWidth="1"/>
    <col min="10503" max="10503" width="14.6640625" style="20" customWidth="1"/>
    <col min="10504" max="10504" width="16.83203125" style="20" customWidth="1"/>
    <col min="10505" max="10505" width="18.83203125" style="20" customWidth="1"/>
    <col min="10506" max="10506" width="11.1640625" style="20" customWidth="1"/>
    <col min="10507" max="10507" width="15" style="20" customWidth="1"/>
    <col min="10508" max="10752" width="11" style="20"/>
    <col min="10753" max="10753" width="3.6640625" style="20" customWidth="1"/>
    <col min="10754" max="10754" width="7" style="20" customWidth="1"/>
    <col min="10755" max="10755" width="36.33203125" style="20" customWidth="1"/>
    <col min="10756" max="10756" width="27.6640625" style="20" customWidth="1"/>
    <col min="10757" max="10758" width="10.33203125" style="20" customWidth="1"/>
    <col min="10759" max="10759" width="14.6640625" style="20" customWidth="1"/>
    <col min="10760" max="10760" width="16.83203125" style="20" customWidth="1"/>
    <col min="10761" max="10761" width="18.83203125" style="20" customWidth="1"/>
    <col min="10762" max="10762" width="11.1640625" style="20" customWidth="1"/>
    <col min="10763" max="10763" width="15" style="20" customWidth="1"/>
    <col min="10764" max="11008" width="11" style="20"/>
    <col min="11009" max="11009" width="3.6640625" style="20" customWidth="1"/>
    <col min="11010" max="11010" width="7" style="20" customWidth="1"/>
    <col min="11011" max="11011" width="36.33203125" style="20" customWidth="1"/>
    <col min="11012" max="11012" width="27.6640625" style="20" customWidth="1"/>
    <col min="11013" max="11014" width="10.33203125" style="20" customWidth="1"/>
    <col min="11015" max="11015" width="14.6640625" style="20" customWidth="1"/>
    <col min="11016" max="11016" width="16.83203125" style="20" customWidth="1"/>
    <col min="11017" max="11017" width="18.83203125" style="20" customWidth="1"/>
    <col min="11018" max="11018" width="11.1640625" style="20" customWidth="1"/>
    <col min="11019" max="11019" width="15" style="20" customWidth="1"/>
    <col min="11020" max="11264" width="11" style="20"/>
    <col min="11265" max="11265" width="3.6640625" style="20" customWidth="1"/>
    <col min="11266" max="11266" width="7" style="20" customWidth="1"/>
    <col min="11267" max="11267" width="36.33203125" style="20" customWidth="1"/>
    <col min="11268" max="11268" width="27.6640625" style="20" customWidth="1"/>
    <col min="11269" max="11270" width="10.33203125" style="20" customWidth="1"/>
    <col min="11271" max="11271" width="14.6640625" style="20" customWidth="1"/>
    <col min="11272" max="11272" width="16.83203125" style="20" customWidth="1"/>
    <col min="11273" max="11273" width="18.83203125" style="20" customWidth="1"/>
    <col min="11274" max="11274" width="11.1640625" style="20" customWidth="1"/>
    <col min="11275" max="11275" width="15" style="20" customWidth="1"/>
    <col min="11276" max="11520" width="11" style="20"/>
    <col min="11521" max="11521" width="3.6640625" style="20" customWidth="1"/>
    <col min="11522" max="11522" width="7" style="20" customWidth="1"/>
    <col min="11523" max="11523" width="36.33203125" style="20" customWidth="1"/>
    <col min="11524" max="11524" width="27.6640625" style="20" customWidth="1"/>
    <col min="11525" max="11526" width="10.33203125" style="20" customWidth="1"/>
    <col min="11527" max="11527" width="14.6640625" style="20" customWidth="1"/>
    <col min="11528" max="11528" width="16.83203125" style="20" customWidth="1"/>
    <col min="11529" max="11529" width="18.83203125" style="20" customWidth="1"/>
    <col min="11530" max="11530" width="11.1640625" style="20" customWidth="1"/>
    <col min="11531" max="11531" width="15" style="20" customWidth="1"/>
    <col min="11532" max="11776" width="11" style="20"/>
    <col min="11777" max="11777" width="3.6640625" style="20" customWidth="1"/>
    <col min="11778" max="11778" width="7" style="20" customWidth="1"/>
    <col min="11779" max="11779" width="36.33203125" style="20" customWidth="1"/>
    <col min="11780" max="11780" width="27.6640625" style="20" customWidth="1"/>
    <col min="11781" max="11782" width="10.33203125" style="20" customWidth="1"/>
    <col min="11783" max="11783" width="14.6640625" style="20" customWidth="1"/>
    <col min="11784" max="11784" width="16.83203125" style="20" customWidth="1"/>
    <col min="11785" max="11785" width="18.83203125" style="20" customWidth="1"/>
    <col min="11786" max="11786" width="11.1640625" style="20" customWidth="1"/>
    <col min="11787" max="11787" width="15" style="20" customWidth="1"/>
    <col min="11788" max="12032" width="11" style="20"/>
    <col min="12033" max="12033" width="3.6640625" style="20" customWidth="1"/>
    <col min="12034" max="12034" width="7" style="20" customWidth="1"/>
    <col min="12035" max="12035" width="36.33203125" style="20" customWidth="1"/>
    <col min="12036" max="12036" width="27.6640625" style="20" customWidth="1"/>
    <col min="12037" max="12038" width="10.33203125" style="20" customWidth="1"/>
    <col min="12039" max="12039" width="14.6640625" style="20" customWidth="1"/>
    <col min="12040" max="12040" width="16.83203125" style="20" customWidth="1"/>
    <col min="12041" max="12041" width="18.83203125" style="20" customWidth="1"/>
    <col min="12042" max="12042" width="11.1640625" style="20" customWidth="1"/>
    <col min="12043" max="12043" width="15" style="20" customWidth="1"/>
    <col min="12044" max="12288" width="11" style="20"/>
    <col min="12289" max="12289" width="3.6640625" style="20" customWidth="1"/>
    <col min="12290" max="12290" width="7" style="20" customWidth="1"/>
    <col min="12291" max="12291" width="36.33203125" style="20" customWidth="1"/>
    <col min="12292" max="12292" width="27.6640625" style="20" customWidth="1"/>
    <col min="12293" max="12294" width="10.33203125" style="20" customWidth="1"/>
    <col min="12295" max="12295" width="14.6640625" style="20" customWidth="1"/>
    <col min="12296" max="12296" width="16.83203125" style="20" customWidth="1"/>
    <col min="12297" max="12297" width="18.83203125" style="20" customWidth="1"/>
    <col min="12298" max="12298" width="11.1640625" style="20" customWidth="1"/>
    <col min="12299" max="12299" width="15" style="20" customWidth="1"/>
    <col min="12300" max="12544" width="11" style="20"/>
    <col min="12545" max="12545" width="3.6640625" style="20" customWidth="1"/>
    <col min="12546" max="12546" width="7" style="20" customWidth="1"/>
    <col min="12547" max="12547" width="36.33203125" style="20" customWidth="1"/>
    <col min="12548" max="12548" width="27.6640625" style="20" customWidth="1"/>
    <col min="12549" max="12550" width="10.33203125" style="20" customWidth="1"/>
    <col min="12551" max="12551" width="14.6640625" style="20" customWidth="1"/>
    <col min="12552" max="12552" width="16.83203125" style="20" customWidth="1"/>
    <col min="12553" max="12553" width="18.83203125" style="20" customWidth="1"/>
    <col min="12554" max="12554" width="11.1640625" style="20" customWidth="1"/>
    <col min="12555" max="12555" width="15" style="20" customWidth="1"/>
    <col min="12556" max="12800" width="11" style="20"/>
    <col min="12801" max="12801" width="3.6640625" style="20" customWidth="1"/>
    <col min="12802" max="12802" width="7" style="20" customWidth="1"/>
    <col min="12803" max="12803" width="36.33203125" style="20" customWidth="1"/>
    <col min="12804" max="12804" width="27.6640625" style="20" customWidth="1"/>
    <col min="12805" max="12806" width="10.33203125" style="20" customWidth="1"/>
    <col min="12807" max="12807" width="14.6640625" style="20" customWidth="1"/>
    <col min="12808" max="12808" width="16.83203125" style="20" customWidth="1"/>
    <col min="12809" max="12809" width="18.83203125" style="20" customWidth="1"/>
    <col min="12810" max="12810" width="11.1640625" style="20" customWidth="1"/>
    <col min="12811" max="12811" width="15" style="20" customWidth="1"/>
    <col min="12812" max="13056" width="11" style="20"/>
    <col min="13057" max="13057" width="3.6640625" style="20" customWidth="1"/>
    <col min="13058" max="13058" width="7" style="20" customWidth="1"/>
    <col min="13059" max="13059" width="36.33203125" style="20" customWidth="1"/>
    <col min="13060" max="13060" width="27.6640625" style="20" customWidth="1"/>
    <col min="13061" max="13062" width="10.33203125" style="20" customWidth="1"/>
    <col min="13063" max="13063" width="14.6640625" style="20" customWidth="1"/>
    <col min="13064" max="13064" width="16.83203125" style="20" customWidth="1"/>
    <col min="13065" max="13065" width="18.83203125" style="20" customWidth="1"/>
    <col min="13066" max="13066" width="11.1640625" style="20" customWidth="1"/>
    <col min="13067" max="13067" width="15" style="20" customWidth="1"/>
    <col min="13068" max="13312" width="11" style="20"/>
    <col min="13313" max="13313" width="3.6640625" style="20" customWidth="1"/>
    <col min="13314" max="13314" width="7" style="20" customWidth="1"/>
    <col min="13315" max="13315" width="36.33203125" style="20" customWidth="1"/>
    <col min="13316" max="13316" width="27.6640625" style="20" customWidth="1"/>
    <col min="13317" max="13318" width="10.33203125" style="20" customWidth="1"/>
    <col min="13319" max="13319" width="14.6640625" style="20" customWidth="1"/>
    <col min="13320" max="13320" width="16.83203125" style="20" customWidth="1"/>
    <col min="13321" max="13321" width="18.83203125" style="20" customWidth="1"/>
    <col min="13322" max="13322" width="11.1640625" style="20" customWidth="1"/>
    <col min="13323" max="13323" width="15" style="20" customWidth="1"/>
    <col min="13324" max="13568" width="11" style="20"/>
    <col min="13569" max="13569" width="3.6640625" style="20" customWidth="1"/>
    <col min="13570" max="13570" width="7" style="20" customWidth="1"/>
    <col min="13571" max="13571" width="36.33203125" style="20" customWidth="1"/>
    <col min="13572" max="13572" width="27.6640625" style="20" customWidth="1"/>
    <col min="13573" max="13574" width="10.33203125" style="20" customWidth="1"/>
    <col min="13575" max="13575" width="14.6640625" style="20" customWidth="1"/>
    <col min="13576" max="13576" width="16.83203125" style="20" customWidth="1"/>
    <col min="13577" max="13577" width="18.83203125" style="20" customWidth="1"/>
    <col min="13578" max="13578" width="11.1640625" style="20" customWidth="1"/>
    <col min="13579" max="13579" width="15" style="20" customWidth="1"/>
    <col min="13580" max="13824" width="11" style="20"/>
    <col min="13825" max="13825" width="3.6640625" style="20" customWidth="1"/>
    <col min="13826" max="13826" width="7" style="20" customWidth="1"/>
    <col min="13827" max="13827" width="36.33203125" style="20" customWidth="1"/>
    <col min="13828" max="13828" width="27.6640625" style="20" customWidth="1"/>
    <col min="13829" max="13830" width="10.33203125" style="20" customWidth="1"/>
    <col min="13831" max="13831" width="14.6640625" style="20" customWidth="1"/>
    <col min="13832" max="13832" width="16.83203125" style="20" customWidth="1"/>
    <col min="13833" max="13833" width="18.83203125" style="20" customWidth="1"/>
    <col min="13834" max="13834" width="11.1640625" style="20" customWidth="1"/>
    <col min="13835" max="13835" width="15" style="20" customWidth="1"/>
    <col min="13836" max="14080" width="11" style="20"/>
    <col min="14081" max="14081" width="3.6640625" style="20" customWidth="1"/>
    <col min="14082" max="14082" width="7" style="20" customWidth="1"/>
    <col min="14083" max="14083" width="36.33203125" style="20" customWidth="1"/>
    <col min="14084" max="14084" width="27.6640625" style="20" customWidth="1"/>
    <col min="14085" max="14086" width="10.33203125" style="20" customWidth="1"/>
    <col min="14087" max="14087" width="14.6640625" style="20" customWidth="1"/>
    <col min="14088" max="14088" width="16.83203125" style="20" customWidth="1"/>
    <col min="14089" max="14089" width="18.83203125" style="20" customWidth="1"/>
    <col min="14090" max="14090" width="11.1640625" style="20" customWidth="1"/>
    <col min="14091" max="14091" width="15" style="20" customWidth="1"/>
    <col min="14092" max="14336" width="11" style="20"/>
    <col min="14337" max="14337" width="3.6640625" style="20" customWidth="1"/>
    <col min="14338" max="14338" width="7" style="20" customWidth="1"/>
    <col min="14339" max="14339" width="36.33203125" style="20" customWidth="1"/>
    <col min="14340" max="14340" width="27.6640625" style="20" customWidth="1"/>
    <col min="14341" max="14342" width="10.33203125" style="20" customWidth="1"/>
    <col min="14343" max="14343" width="14.6640625" style="20" customWidth="1"/>
    <col min="14344" max="14344" width="16.83203125" style="20" customWidth="1"/>
    <col min="14345" max="14345" width="18.83203125" style="20" customWidth="1"/>
    <col min="14346" max="14346" width="11.1640625" style="20" customWidth="1"/>
    <col min="14347" max="14347" width="15" style="20" customWidth="1"/>
    <col min="14348" max="14592" width="11" style="20"/>
    <col min="14593" max="14593" width="3.6640625" style="20" customWidth="1"/>
    <col min="14594" max="14594" width="7" style="20" customWidth="1"/>
    <col min="14595" max="14595" width="36.33203125" style="20" customWidth="1"/>
    <col min="14596" max="14596" width="27.6640625" style="20" customWidth="1"/>
    <col min="14597" max="14598" width="10.33203125" style="20" customWidth="1"/>
    <col min="14599" max="14599" width="14.6640625" style="20" customWidth="1"/>
    <col min="14600" max="14600" width="16.83203125" style="20" customWidth="1"/>
    <col min="14601" max="14601" width="18.83203125" style="20" customWidth="1"/>
    <col min="14602" max="14602" width="11.1640625" style="20" customWidth="1"/>
    <col min="14603" max="14603" width="15" style="20" customWidth="1"/>
    <col min="14604" max="14848" width="11" style="20"/>
    <col min="14849" max="14849" width="3.6640625" style="20" customWidth="1"/>
    <col min="14850" max="14850" width="7" style="20" customWidth="1"/>
    <col min="14851" max="14851" width="36.33203125" style="20" customWidth="1"/>
    <col min="14852" max="14852" width="27.6640625" style="20" customWidth="1"/>
    <col min="14853" max="14854" width="10.33203125" style="20" customWidth="1"/>
    <col min="14855" max="14855" width="14.6640625" style="20" customWidth="1"/>
    <col min="14856" max="14856" width="16.83203125" style="20" customWidth="1"/>
    <col min="14857" max="14857" width="18.83203125" style="20" customWidth="1"/>
    <col min="14858" max="14858" width="11.1640625" style="20" customWidth="1"/>
    <col min="14859" max="14859" width="15" style="20" customWidth="1"/>
    <col min="14860" max="15104" width="11" style="20"/>
    <col min="15105" max="15105" width="3.6640625" style="20" customWidth="1"/>
    <col min="15106" max="15106" width="7" style="20" customWidth="1"/>
    <col min="15107" max="15107" width="36.33203125" style="20" customWidth="1"/>
    <col min="15108" max="15108" width="27.6640625" style="20" customWidth="1"/>
    <col min="15109" max="15110" width="10.33203125" style="20" customWidth="1"/>
    <col min="15111" max="15111" width="14.6640625" style="20" customWidth="1"/>
    <col min="15112" max="15112" width="16.83203125" style="20" customWidth="1"/>
    <col min="15113" max="15113" width="18.83203125" style="20" customWidth="1"/>
    <col min="15114" max="15114" width="11.1640625" style="20" customWidth="1"/>
    <col min="15115" max="15115" width="15" style="20" customWidth="1"/>
    <col min="15116" max="15360" width="11" style="20"/>
    <col min="15361" max="15361" width="3.6640625" style="20" customWidth="1"/>
    <col min="15362" max="15362" width="7" style="20" customWidth="1"/>
    <col min="15363" max="15363" width="36.33203125" style="20" customWidth="1"/>
    <col min="15364" max="15364" width="27.6640625" style="20" customWidth="1"/>
    <col min="15365" max="15366" width="10.33203125" style="20" customWidth="1"/>
    <col min="15367" max="15367" width="14.6640625" style="20" customWidth="1"/>
    <col min="15368" max="15368" width="16.83203125" style="20" customWidth="1"/>
    <col min="15369" max="15369" width="18.83203125" style="20" customWidth="1"/>
    <col min="15370" max="15370" width="11.1640625" style="20" customWidth="1"/>
    <col min="15371" max="15371" width="15" style="20" customWidth="1"/>
    <col min="15372" max="15616" width="11" style="20"/>
    <col min="15617" max="15617" width="3.6640625" style="20" customWidth="1"/>
    <col min="15618" max="15618" width="7" style="20" customWidth="1"/>
    <col min="15619" max="15619" width="36.33203125" style="20" customWidth="1"/>
    <col min="15620" max="15620" width="27.6640625" style="20" customWidth="1"/>
    <col min="15621" max="15622" width="10.33203125" style="20" customWidth="1"/>
    <col min="15623" max="15623" width="14.6640625" style="20" customWidth="1"/>
    <col min="15624" max="15624" width="16.83203125" style="20" customWidth="1"/>
    <col min="15625" max="15625" width="18.83203125" style="20" customWidth="1"/>
    <col min="15626" max="15626" width="11.1640625" style="20" customWidth="1"/>
    <col min="15627" max="15627" width="15" style="20" customWidth="1"/>
    <col min="15628" max="15872" width="11" style="20"/>
    <col min="15873" max="15873" width="3.6640625" style="20" customWidth="1"/>
    <col min="15874" max="15874" width="7" style="20" customWidth="1"/>
    <col min="15875" max="15875" width="36.33203125" style="20" customWidth="1"/>
    <col min="15876" max="15876" width="27.6640625" style="20" customWidth="1"/>
    <col min="15877" max="15878" width="10.33203125" style="20" customWidth="1"/>
    <col min="15879" max="15879" width="14.6640625" style="20" customWidth="1"/>
    <col min="15880" max="15880" width="16.83203125" style="20" customWidth="1"/>
    <col min="15881" max="15881" width="18.83203125" style="20" customWidth="1"/>
    <col min="15882" max="15882" width="11.1640625" style="20" customWidth="1"/>
    <col min="15883" max="15883" width="15" style="20" customWidth="1"/>
    <col min="15884" max="16128" width="11" style="20"/>
    <col min="16129" max="16129" width="3.6640625" style="20" customWidth="1"/>
    <col min="16130" max="16130" width="7" style="20" customWidth="1"/>
    <col min="16131" max="16131" width="36.33203125" style="20" customWidth="1"/>
    <col min="16132" max="16132" width="27.6640625" style="20" customWidth="1"/>
    <col min="16133" max="16134" width="10.33203125" style="20" customWidth="1"/>
    <col min="16135" max="16135" width="14.6640625" style="20" customWidth="1"/>
    <col min="16136" max="16136" width="16.83203125" style="20" customWidth="1"/>
    <col min="16137" max="16137" width="18.83203125" style="20" customWidth="1"/>
    <col min="16138" max="16138" width="11.1640625" style="20" customWidth="1"/>
    <col min="16139" max="16139" width="15" style="20" customWidth="1"/>
    <col min="16140" max="16384" width="11" style="20"/>
  </cols>
  <sheetData>
    <row r="1" spans="1:247" s="229" customFormat="1" ht="16">
      <c r="A1" s="13"/>
      <c r="B1" s="14"/>
      <c r="C1" s="14"/>
      <c r="E1" s="231"/>
      <c r="F1" s="231"/>
      <c r="G1" s="231"/>
      <c r="H1" s="17"/>
      <c r="I1" s="17"/>
      <c r="J1" s="231"/>
    </row>
    <row r="2" spans="1:247" ht="17">
      <c r="A2" s="18"/>
      <c r="B2" s="26" t="s">
        <v>0</v>
      </c>
      <c r="C2" s="14"/>
      <c r="D2" s="21"/>
      <c r="E2" s="27"/>
      <c r="F2" s="497" t="s">
        <v>1</v>
      </c>
      <c r="G2" s="497"/>
      <c r="H2" s="243" t="s">
        <v>194</v>
      </c>
      <c r="I2" s="25"/>
      <c r="J2" s="24"/>
    </row>
    <row r="3" spans="1:247" s="33" customFormat="1" ht="17">
      <c r="A3" s="13"/>
      <c r="B3" s="22"/>
      <c r="C3" s="29" t="s">
        <v>52</v>
      </c>
      <c r="D3" s="30"/>
      <c r="E3" s="22"/>
      <c r="F3" s="31" t="s">
        <v>2</v>
      </c>
      <c r="G3" s="22"/>
      <c r="H3" s="244" t="s">
        <v>145</v>
      </c>
      <c r="I3" s="25"/>
      <c r="J3" s="24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29"/>
      <c r="GF3" s="229"/>
      <c r="GG3" s="229"/>
      <c r="GH3" s="229"/>
      <c r="GI3" s="229"/>
      <c r="GJ3" s="229"/>
      <c r="GK3" s="229"/>
      <c r="GL3" s="229"/>
      <c r="GM3" s="229"/>
      <c r="GN3" s="229"/>
      <c r="GO3" s="229"/>
      <c r="GP3" s="229"/>
      <c r="GQ3" s="229"/>
      <c r="GR3" s="229"/>
      <c r="GS3" s="229"/>
      <c r="GT3" s="229"/>
      <c r="GU3" s="229"/>
      <c r="GV3" s="229"/>
      <c r="GW3" s="229"/>
      <c r="GX3" s="229"/>
      <c r="GY3" s="229"/>
      <c r="GZ3" s="229"/>
      <c r="HA3" s="229"/>
      <c r="HB3" s="229"/>
      <c r="HC3" s="229"/>
      <c r="HD3" s="229"/>
      <c r="HE3" s="229"/>
      <c r="HF3" s="229"/>
      <c r="HG3" s="229"/>
      <c r="HH3" s="229"/>
      <c r="HI3" s="229"/>
      <c r="HJ3" s="229"/>
      <c r="HK3" s="229"/>
      <c r="HL3" s="229"/>
      <c r="HM3" s="229"/>
      <c r="HN3" s="229"/>
      <c r="HO3" s="229"/>
      <c r="HP3" s="229"/>
      <c r="HQ3" s="229"/>
      <c r="HR3" s="229"/>
      <c r="HS3" s="229"/>
      <c r="HT3" s="229"/>
      <c r="HU3" s="229"/>
      <c r="HV3" s="229"/>
      <c r="HW3" s="229"/>
      <c r="HX3" s="229"/>
      <c r="HY3" s="229"/>
      <c r="HZ3" s="229"/>
      <c r="IA3" s="229"/>
      <c r="IB3" s="229"/>
      <c r="IC3" s="229"/>
      <c r="ID3" s="229"/>
      <c r="IE3" s="229"/>
      <c r="IF3" s="229"/>
      <c r="IG3" s="229"/>
      <c r="IH3" s="229"/>
      <c r="II3" s="229"/>
      <c r="IJ3" s="229"/>
      <c r="IK3" s="229"/>
      <c r="IL3" s="229"/>
      <c r="IM3" s="229"/>
    </row>
    <row r="4" spans="1:247" s="33" customFormat="1" ht="17" thickBot="1">
      <c r="A4" s="13"/>
      <c r="B4" s="231"/>
      <c r="C4" s="34"/>
      <c r="D4" s="35"/>
      <c r="E4" s="36"/>
      <c r="F4" s="36"/>
      <c r="G4" s="36"/>
      <c r="H4" s="36"/>
      <c r="I4" s="36"/>
      <c r="J4" s="36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29"/>
      <c r="GE4" s="229"/>
      <c r="GF4" s="229"/>
      <c r="GG4" s="229"/>
      <c r="GH4" s="229"/>
      <c r="GI4" s="229"/>
      <c r="GJ4" s="229"/>
      <c r="GK4" s="229"/>
      <c r="GL4" s="229"/>
      <c r="GM4" s="229"/>
      <c r="GN4" s="229"/>
      <c r="GO4" s="229"/>
      <c r="GP4" s="229"/>
      <c r="GQ4" s="229"/>
      <c r="GR4" s="229"/>
      <c r="GS4" s="229"/>
      <c r="GT4" s="229"/>
      <c r="GU4" s="229"/>
      <c r="GV4" s="229"/>
      <c r="GW4" s="229"/>
      <c r="GX4" s="229"/>
      <c r="GY4" s="229"/>
      <c r="GZ4" s="229"/>
      <c r="HA4" s="229"/>
      <c r="HB4" s="229"/>
      <c r="HC4" s="229"/>
      <c r="HD4" s="229"/>
      <c r="HE4" s="229"/>
      <c r="HF4" s="229"/>
      <c r="HG4" s="229"/>
      <c r="HH4" s="229"/>
      <c r="HI4" s="229"/>
      <c r="HJ4" s="229"/>
      <c r="HK4" s="229"/>
      <c r="HL4" s="229"/>
      <c r="HM4" s="229"/>
      <c r="HN4" s="229"/>
      <c r="HO4" s="229"/>
      <c r="HP4" s="229"/>
      <c r="HQ4" s="229"/>
      <c r="HR4" s="229"/>
      <c r="HS4" s="229"/>
      <c r="HT4" s="229"/>
      <c r="HU4" s="229"/>
      <c r="HV4" s="229"/>
      <c r="HW4" s="229"/>
      <c r="HX4" s="229"/>
      <c r="HY4" s="229"/>
      <c r="HZ4" s="229"/>
      <c r="IA4" s="229"/>
      <c r="IB4" s="229"/>
      <c r="IC4" s="229"/>
      <c r="ID4" s="229"/>
      <c r="IE4" s="229"/>
      <c r="IF4" s="229"/>
      <c r="IG4" s="229"/>
      <c r="IH4" s="229"/>
      <c r="II4" s="229"/>
      <c r="IJ4" s="229"/>
      <c r="IK4" s="229"/>
      <c r="IL4" s="229"/>
    </row>
    <row r="5" spans="1:247" ht="34">
      <c r="A5" s="18"/>
      <c r="B5" s="37" t="s">
        <v>3</v>
      </c>
      <c r="C5" s="38" t="s">
        <v>4</v>
      </c>
      <c r="D5" s="38" t="s">
        <v>5</v>
      </c>
      <c r="E5" s="38" t="s">
        <v>6</v>
      </c>
      <c r="F5" s="38" t="s">
        <v>7</v>
      </c>
      <c r="G5" s="38" t="s">
        <v>8</v>
      </c>
      <c r="H5" s="39" t="s">
        <v>9</v>
      </c>
      <c r="I5" s="39" t="s">
        <v>10</v>
      </c>
      <c r="J5" s="40" t="s">
        <v>37</v>
      </c>
      <c r="K5" s="20"/>
      <c r="IM5" s="41"/>
    </row>
    <row r="6" spans="1:247" ht="16">
      <c r="A6" s="18"/>
      <c r="B6" s="42"/>
      <c r="C6" s="43"/>
      <c r="D6" s="43"/>
      <c r="E6" s="44"/>
      <c r="F6" s="44"/>
      <c r="G6" s="44"/>
      <c r="H6" s="45"/>
      <c r="I6" s="45"/>
      <c r="J6" s="46"/>
      <c r="K6" s="20"/>
      <c r="IM6" s="41"/>
    </row>
    <row r="7" spans="1:247" s="54" customFormat="1" ht="16">
      <c r="A7" s="18"/>
      <c r="B7" s="47" t="s">
        <v>11</v>
      </c>
      <c r="C7" s="48" t="s">
        <v>12</v>
      </c>
      <c r="D7" s="49"/>
      <c r="E7" s="50"/>
      <c r="F7" s="50"/>
      <c r="G7" s="50"/>
      <c r="H7" s="51"/>
      <c r="I7" s="52">
        <f>SUM(I8,I14,I16,I20)</f>
        <v>775650</v>
      </c>
      <c r="J7" s="53"/>
      <c r="IM7" s="55"/>
    </row>
    <row r="8" spans="1:247" s="54" customFormat="1" ht="16">
      <c r="A8" s="18"/>
      <c r="B8" s="56" t="s">
        <v>13</v>
      </c>
      <c r="C8" s="57" t="s">
        <v>14</v>
      </c>
      <c r="D8" s="58"/>
      <c r="E8" s="59"/>
      <c r="F8" s="59"/>
      <c r="G8" s="59"/>
      <c r="H8" s="60"/>
      <c r="I8" s="61">
        <f>SUM(I9:I13)</f>
        <v>486100</v>
      </c>
      <c r="J8" s="62"/>
      <c r="IM8" s="55"/>
    </row>
    <row r="9" spans="1:247" s="41" customFormat="1" ht="17">
      <c r="A9" s="18"/>
      <c r="B9" s="3">
        <v>1</v>
      </c>
      <c r="C9" s="4" t="s">
        <v>15</v>
      </c>
      <c r="D9" s="4"/>
      <c r="E9" s="5">
        <v>50</v>
      </c>
      <c r="F9" s="5">
        <v>2</v>
      </c>
      <c r="G9" s="6" t="s">
        <v>16</v>
      </c>
      <c r="H9" s="375">
        <v>450</v>
      </c>
      <c r="I9" s="7">
        <f>H9*E9*F9</f>
        <v>45000</v>
      </c>
      <c r="J9" s="8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</row>
    <row r="10" spans="1:247" ht="17">
      <c r="A10" s="18"/>
      <c r="B10" s="63">
        <v>2</v>
      </c>
      <c r="C10" s="9" t="s">
        <v>38</v>
      </c>
      <c r="D10" s="9" t="s">
        <v>199</v>
      </c>
      <c r="E10" s="64">
        <v>50</v>
      </c>
      <c r="F10" s="64">
        <v>15</v>
      </c>
      <c r="G10" s="65" t="s">
        <v>16</v>
      </c>
      <c r="H10" s="377">
        <v>450</v>
      </c>
      <c r="I10" s="66">
        <f>H10*E10*F10</f>
        <v>337500</v>
      </c>
      <c r="J10" s="67"/>
      <c r="L10" s="229"/>
      <c r="M10" s="229"/>
      <c r="N10" s="229"/>
      <c r="O10" s="229"/>
    </row>
    <row r="11" spans="1:247" ht="17">
      <c r="A11" s="18"/>
      <c r="B11" s="3">
        <v>3</v>
      </c>
      <c r="C11" s="4" t="s">
        <v>18</v>
      </c>
      <c r="D11" s="4"/>
      <c r="E11" s="5">
        <v>50</v>
      </c>
      <c r="F11" s="5">
        <v>4</v>
      </c>
      <c r="G11" s="6" t="s">
        <v>16</v>
      </c>
      <c r="H11" s="377">
        <v>450</v>
      </c>
      <c r="I11" s="7">
        <f>H11*E11*F11</f>
        <v>90000</v>
      </c>
      <c r="J11" s="8"/>
      <c r="K11" s="20"/>
    </row>
    <row r="12" spans="1:247" ht="17">
      <c r="A12" s="18"/>
      <c r="B12" s="10">
        <v>4</v>
      </c>
      <c r="C12" s="11" t="s">
        <v>19</v>
      </c>
      <c r="D12" s="4"/>
      <c r="E12" s="5">
        <v>1</v>
      </c>
      <c r="F12" s="12">
        <v>2</v>
      </c>
      <c r="G12" s="6" t="s">
        <v>16</v>
      </c>
      <c r="H12" s="378">
        <v>800</v>
      </c>
      <c r="I12" s="7">
        <f>E12*F12*H12</f>
        <v>1600</v>
      </c>
      <c r="J12" s="8"/>
      <c r="K12" s="20"/>
    </row>
    <row r="13" spans="1:247" ht="17">
      <c r="A13" s="18"/>
      <c r="B13" s="3">
        <v>5</v>
      </c>
      <c r="C13" s="4" t="s">
        <v>20</v>
      </c>
      <c r="D13" s="4" t="s">
        <v>199</v>
      </c>
      <c r="E13" s="5">
        <v>1</v>
      </c>
      <c r="F13" s="5">
        <v>15</v>
      </c>
      <c r="G13" s="6" t="s">
        <v>16</v>
      </c>
      <c r="H13" s="378">
        <v>800</v>
      </c>
      <c r="I13" s="7">
        <f>H13*E13*F13</f>
        <v>12000</v>
      </c>
      <c r="J13" s="103"/>
      <c r="K13" s="20"/>
    </row>
    <row r="14" spans="1:247" s="54" customFormat="1" ht="16">
      <c r="A14" s="18"/>
      <c r="B14" s="56" t="s">
        <v>21</v>
      </c>
      <c r="C14" s="57" t="s">
        <v>22</v>
      </c>
      <c r="D14" s="246"/>
      <c r="E14" s="247"/>
      <c r="F14" s="247"/>
      <c r="G14" s="247"/>
      <c r="H14" s="379"/>
      <c r="I14" s="61">
        <f>SUM(I15:I15)</f>
        <v>20000</v>
      </c>
      <c r="J14" s="62"/>
      <c r="IM14" s="55"/>
    </row>
    <row r="15" spans="1:247" s="74" customFormat="1" ht="51">
      <c r="A15" s="18"/>
      <c r="B15" s="248">
        <v>1</v>
      </c>
      <c r="C15" s="239" t="s">
        <v>200</v>
      </c>
      <c r="D15" s="239"/>
      <c r="E15" s="240">
        <v>1</v>
      </c>
      <c r="F15" s="240">
        <v>1</v>
      </c>
      <c r="G15" s="249" t="s">
        <v>30</v>
      </c>
      <c r="H15" s="377">
        <v>20000</v>
      </c>
      <c r="I15" s="7">
        <f>H15*E15*F15</f>
        <v>20000</v>
      </c>
      <c r="J15" s="73"/>
    </row>
    <row r="16" spans="1:247" s="54" customFormat="1" ht="16">
      <c r="A16" s="18"/>
      <c r="B16" s="56" t="s">
        <v>23</v>
      </c>
      <c r="C16" s="57" t="s">
        <v>24</v>
      </c>
      <c r="D16" s="58"/>
      <c r="E16" s="59"/>
      <c r="F16" s="59"/>
      <c r="G16" s="59"/>
      <c r="H16" s="379"/>
      <c r="I16" s="61">
        <f>SUM(I17:I19)</f>
        <v>19550</v>
      </c>
      <c r="J16" s="62"/>
      <c r="IM16" s="55"/>
    </row>
    <row r="17" spans="1:247" s="54" customFormat="1" ht="17">
      <c r="A17" s="18"/>
      <c r="B17" s="75">
        <v>1</v>
      </c>
      <c r="C17" s="76" t="s">
        <v>25</v>
      </c>
      <c r="D17" s="76"/>
      <c r="E17" s="77">
        <v>17</v>
      </c>
      <c r="F17" s="77">
        <v>1</v>
      </c>
      <c r="G17" s="78" t="s">
        <v>26</v>
      </c>
      <c r="H17" s="380">
        <v>150</v>
      </c>
      <c r="I17" s="79">
        <f>E17*F17*H17</f>
        <v>2550</v>
      </c>
      <c r="J17" s="80"/>
      <c r="IM17" s="55"/>
    </row>
    <row r="18" spans="1:247" s="54" customFormat="1" ht="17">
      <c r="A18" s="18"/>
      <c r="B18" s="75">
        <v>2</v>
      </c>
      <c r="C18" s="76" t="s">
        <v>27</v>
      </c>
      <c r="D18" s="76"/>
      <c r="E18" s="77">
        <v>150</v>
      </c>
      <c r="F18" s="77">
        <v>1</v>
      </c>
      <c r="G18" s="78" t="s">
        <v>28</v>
      </c>
      <c r="H18" s="381">
        <v>100</v>
      </c>
      <c r="I18" s="79">
        <f>E18*F18*H18</f>
        <v>15000</v>
      </c>
      <c r="J18" s="80"/>
      <c r="IM18" s="55"/>
    </row>
    <row r="19" spans="1:247" s="54" customFormat="1" ht="17">
      <c r="A19" s="18"/>
      <c r="B19" s="75">
        <v>3</v>
      </c>
      <c r="C19" s="76" t="s">
        <v>203</v>
      </c>
      <c r="D19" s="76" t="s">
        <v>29</v>
      </c>
      <c r="E19" s="77">
        <v>1</v>
      </c>
      <c r="F19" s="77">
        <v>1</v>
      </c>
      <c r="G19" s="78" t="s">
        <v>30</v>
      </c>
      <c r="H19" s="381">
        <v>2000</v>
      </c>
      <c r="I19" s="79">
        <f>E19*F19*H19</f>
        <v>2000</v>
      </c>
      <c r="J19" s="80"/>
      <c r="IM19" s="55"/>
    </row>
    <row r="20" spans="1:247" s="54" customFormat="1" ht="16">
      <c r="A20" s="18"/>
      <c r="B20" s="56" t="s">
        <v>31</v>
      </c>
      <c r="C20" s="57" t="s">
        <v>32</v>
      </c>
      <c r="D20" s="58"/>
      <c r="E20" s="59"/>
      <c r="F20" s="59"/>
      <c r="G20" s="59"/>
      <c r="H20" s="382"/>
      <c r="I20" s="61">
        <f>SUM(I21:I22)</f>
        <v>250000</v>
      </c>
      <c r="J20" s="62"/>
      <c r="IM20" s="55"/>
    </row>
    <row r="21" spans="1:247" s="74" customFormat="1" ht="17">
      <c r="A21" s="18"/>
      <c r="B21" s="68">
        <v>1</v>
      </c>
      <c r="C21" s="69"/>
      <c r="D21" s="69" t="s">
        <v>39</v>
      </c>
      <c r="E21" s="70">
        <v>5</v>
      </c>
      <c r="F21" s="70">
        <v>1</v>
      </c>
      <c r="G21" s="81" t="s">
        <v>40</v>
      </c>
      <c r="H21" s="377">
        <v>25000</v>
      </c>
      <c r="I21" s="72">
        <f>H21*E21*F21</f>
        <v>125000</v>
      </c>
      <c r="J21" s="73"/>
    </row>
    <row r="22" spans="1:247" s="74" customFormat="1" ht="17">
      <c r="A22" s="18"/>
      <c r="B22" s="68">
        <v>2</v>
      </c>
      <c r="C22" s="69"/>
      <c r="D22" s="69" t="s">
        <v>39</v>
      </c>
      <c r="E22" s="70">
        <v>5</v>
      </c>
      <c r="F22" s="82">
        <v>1</v>
      </c>
      <c r="G22" s="82" t="s">
        <v>41</v>
      </c>
      <c r="H22" s="377">
        <v>25000</v>
      </c>
      <c r="I22" s="72">
        <f>H22*E22*F22</f>
        <v>125000</v>
      </c>
      <c r="J22" s="73"/>
    </row>
    <row r="23" spans="1:247" s="54" customFormat="1" ht="16">
      <c r="A23" s="18"/>
      <c r="B23" s="47" t="s">
        <v>33</v>
      </c>
      <c r="C23" s="48" t="s">
        <v>42</v>
      </c>
      <c r="D23" s="49"/>
      <c r="E23" s="50"/>
      <c r="F23" s="50"/>
      <c r="G23" s="50"/>
      <c r="H23" s="51"/>
      <c r="I23" s="52">
        <f>SUM(I7)</f>
        <v>775650</v>
      </c>
      <c r="J23" s="53"/>
      <c r="IM23" s="55"/>
    </row>
    <row r="24" spans="1:247" s="74" customFormat="1" ht="16">
      <c r="A24" s="18"/>
      <c r="B24" s="68"/>
      <c r="C24" s="69"/>
      <c r="D24" s="69"/>
      <c r="E24" s="70"/>
      <c r="F24" s="70"/>
      <c r="G24" s="81"/>
      <c r="H24" s="83"/>
      <c r="I24" s="84"/>
      <c r="J24" s="85"/>
    </row>
    <row r="25" spans="1:247" s="54" customFormat="1" ht="16">
      <c r="A25" s="18"/>
      <c r="B25" s="47" t="s">
        <v>34</v>
      </c>
      <c r="C25" s="48" t="s">
        <v>35</v>
      </c>
      <c r="D25" s="49"/>
      <c r="E25" s="50"/>
      <c r="F25" s="50"/>
      <c r="G25" s="50"/>
      <c r="H25" s="86">
        <v>0.06</v>
      </c>
      <c r="I25" s="52">
        <f>I23*H25</f>
        <v>46539</v>
      </c>
      <c r="J25" s="53"/>
      <c r="IM25" s="55"/>
    </row>
    <row r="26" spans="1:247" s="74" customFormat="1" ht="16">
      <c r="A26" s="18"/>
      <c r="B26" s="68"/>
      <c r="C26" s="69"/>
      <c r="D26" s="69"/>
      <c r="E26" s="70"/>
      <c r="F26" s="70"/>
      <c r="G26" s="81"/>
      <c r="H26" s="83"/>
      <c r="I26" s="72"/>
      <c r="J26" s="85"/>
    </row>
    <row r="27" spans="1:247" s="54" customFormat="1" ht="16">
      <c r="A27" s="18"/>
      <c r="B27" s="47" t="s">
        <v>36</v>
      </c>
      <c r="C27" s="48" t="s">
        <v>43</v>
      </c>
      <c r="D27" s="49"/>
      <c r="E27" s="50"/>
      <c r="F27" s="50"/>
      <c r="G27" s="50"/>
      <c r="H27" s="87" t="s">
        <v>44</v>
      </c>
      <c r="I27" s="88">
        <f>I25+I23</f>
        <v>822189</v>
      </c>
      <c r="J27" s="53"/>
      <c r="IM27" s="55"/>
    </row>
    <row r="28" spans="1:247" s="74" customFormat="1" ht="17" thickBot="1">
      <c r="A28" s="18"/>
      <c r="B28" s="89"/>
      <c r="C28" s="90"/>
      <c r="D28" s="90"/>
      <c r="E28" s="91"/>
      <c r="F28" s="91"/>
      <c r="G28" s="92"/>
      <c r="H28" s="93"/>
      <c r="I28" s="94"/>
      <c r="J28" s="95"/>
    </row>
    <row r="29" spans="1:247" s="13" customFormat="1" ht="16">
      <c r="B29" s="96"/>
      <c r="C29" s="96"/>
      <c r="D29" s="97"/>
      <c r="J29" s="98"/>
    </row>
    <row r="30" spans="1:247" ht="16">
      <c r="A30" s="18"/>
      <c r="B30" s="19"/>
      <c r="C30" s="99"/>
      <c r="D30" s="99"/>
      <c r="E30" s="229"/>
      <c r="F30" s="229"/>
      <c r="G30" s="229"/>
      <c r="H30" s="17"/>
      <c r="I30" s="17"/>
      <c r="J30" s="231"/>
    </row>
    <row r="31" spans="1:247" ht="16">
      <c r="A31" s="18"/>
      <c r="B31" s="19"/>
      <c r="C31" s="99"/>
      <c r="D31" s="99"/>
      <c r="E31" s="229"/>
      <c r="F31" s="229"/>
      <c r="G31" s="229"/>
      <c r="H31" s="17"/>
      <c r="I31" s="17"/>
      <c r="J31" s="231"/>
    </row>
    <row r="32" spans="1:247" ht="16">
      <c r="A32" s="18"/>
      <c r="B32" s="19"/>
      <c r="C32" s="99"/>
      <c r="D32" s="99"/>
      <c r="E32" s="229"/>
      <c r="F32" s="229"/>
      <c r="G32" s="229"/>
      <c r="H32" s="17"/>
      <c r="I32" s="17"/>
      <c r="J32" s="231"/>
    </row>
    <row r="33" spans="1:11" ht="16">
      <c r="A33" s="18"/>
      <c r="B33" s="19"/>
      <c r="C33" s="99"/>
      <c r="D33" s="99"/>
      <c r="E33" s="229"/>
      <c r="F33" s="229"/>
      <c r="G33" s="229"/>
      <c r="H33" s="17"/>
      <c r="I33" s="17"/>
      <c r="J33" s="231"/>
    </row>
    <row r="34" spans="1:11" ht="16">
      <c r="A34" s="18"/>
      <c r="B34" s="19"/>
      <c r="C34" s="99"/>
      <c r="D34" s="99"/>
      <c r="E34" s="229"/>
      <c r="F34" s="229"/>
      <c r="G34" s="229"/>
      <c r="H34" s="17"/>
      <c r="I34" s="17"/>
      <c r="J34" s="231"/>
    </row>
    <row r="35" spans="1:11" ht="16">
      <c r="A35" s="18"/>
      <c r="B35" s="19"/>
      <c r="C35" s="99"/>
      <c r="D35" s="99"/>
      <c r="E35" s="229"/>
      <c r="F35" s="229"/>
      <c r="G35" s="229"/>
      <c r="H35" s="17"/>
      <c r="I35" s="17"/>
      <c r="J35" s="231"/>
    </row>
    <row r="36" spans="1:11" ht="16">
      <c r="A36" s="18"/>
      <c r="B36" s="19"/>
      <c r="C36" s="99"/>
      <c r="D36" s="99"/>
      <c r="E36" s="229"/>
      <c r="F36" s="229"/>
      <c r="G36" s="229"/>
      <c r="H36" s="17"/>
      <c r="I36" s="17"/>
      <c r="J36" s="231"/>
    </row>
    <row r="37" spans="1:11" ht="16">
      <c r="A37" s="18"/>
      <c r="B37" s="19"/>
      <c r="C37" s="99"/>
      <c r="D37" s="99"/>
      <c r="E37" s="229"/>
      <c r="F37" s="229"/>
      <c r="G37" s="229"/>
      <c r="H37" s="17"/>
      <c r="I37" s="17"/>
      <c r="J37" s="231"/>
    </row>
    <row r="38" spans="1:11" ht="16">
      <c r="A38" s="18"/>
      <c r="B38" s="19"/>
      <c r="C38" s="99"/>
      <c r="D38" s="99"/>
      <c r="E38" s="498"/>
      <c r="F38" s="498"/>
      <c r="G38" s="498"/>
      <c r="H38" s="498"/>
      <c r="I38" s="498"/>
      <c r="J38" s="229"/>
    </row>
    <row r="39" spans="1:11" ht="16">
      <c r="A39" s="18"/>
      <c r="B39" s="19"/>
      <c r="C39" s="99"/>
      <c r="D39" s="99"/>
      <c r="E39" s="498"/>
      <c r="F39" s="498"/>
      <c r="G39" s="498"/>
      <c r="H39" s="498"/>
      <c r="I39" s="498"/>
      <c r="J39" s="229"/>
      <c r="K39" s="20"/>
    </row>
    <row r="40" spans="1:11" ht="16">
      <c r="A40" s="18"/>
      <c r="B40" s="19"/>
      <c r="C40" s="99"/>
      <c r="D40" s="99"/>
      <c r="E40" s="498"/>
      <c r="F40" s="498"/>
      <c r="G40" s="498"/>
      <c r="H40" s="498"/>
      <c r="I40" s="498"/>
      <c r="J40" s="229"/>
      <c r="K40" s="20"/>
    </row>
    <row r="41" spans="1:11" ht="16">
      <c r="A41" s="18"/>
      <c r="B41" s="19"/>
      <c r="C41" s="99"/>
      <c r="D41" s="99"/>
      <c r="E41" s="498"/>
      <c r="F41" s="498"/>
      <c r="G41" s="498"/>
      <c r="H41" s="498"/>
      <c r="I41" s="498"/>
      <c r="J41" s="229"/>
      <c r="K41" s="20"/>
    </row>
    <row r="42" spans="1:11" ht="16">
      <c r="A42" s="18"/>
      <c r="B42" s="19"/>
      <c r="C42" s="99"/>
      <c r="D42" s="99"/>
      <c r="E42" s="498"/>
      <c r="F42" s="498"/>
      <c r="G42" s="498"/>
      <c r="H42" s="498"/>
      <c r="I42" s="498"/>
      <c r="J42" s="229"/>
      <c r="K42" s="20"/>
    </row>
    <row r="43" spans="1:11" ht="16">
      <c r="A43" s="18"/>
      <c r="B43" s="19"/>
      <c r="C43" s="99"/>
      <c r="D43" s="99"/>
      <c r="E43" s="498"/>
      <c r="F43" s="498"/>
      <c r="G43" s="498"/>
      <c r="H43" s="498"/>
      <c r="I43" s="498"/>
      <c r="J43" s="229"/>
      <c r="K43" s="20"/>
    </row>
    <row r="44" spans="1:11" ht="16">
      <c r="A44" s="18"/>
      <c r="B44" s="19"/>
      <c r="C44" s="99"/>
      <c r="D44" s="99"/>
      <c r="E44" s="498"/>
      <c r="F44" s="498"/>
      <c r="G44" s="498"/>
      <c r="H44" s="498"/>
      <c r="I44" s="498"/>
      <c r="J44" s="229"/>
      <c r="K44" s="20"/>
    </row>
    <row r="45" spans="1:11" ht="16">
      <c r="A45" s="18"/>
      <c r="B45" s="19"/>
      <c r="C45" s="99"/>
      <c r="D45" s="99"/>
      <c r="E45" s="498"/>
      <c r="F45" s="498"/>
      <c r="G45" s="498"/>
      <c r="H45" s="498"/>
      <c r="I45" s="498"/>
      <c r="J45" s="229"/>
      <c r="K45" s="20"/>
    </row>
    <row r="46" spans="1:11" ht="16">
      <c r="A46" s="18"/>
      <c r="B46" s="19"/>
      <c r="C46" s="99"/>
      <c r="D46" s="99"/>
      <c r="E46" s="498"/>
      <c r="F46" s="498"/>
      <c r="G46" s="498"/>
      <c r="H46" s="498"/>
      <c r="I46" s="498"/>
      <c r="J46" s="229"/>
      <c r="K46" s="20"/>
    </row>
    <row r="47" spans="1:11" ht="16">
      <c r="A47" s="18"/>
      <c r="B47" s="19"/>
      <c r="C47" s="229"/>
      <c r="D47" s="229"/>
      <c r="E47" s="498"/>
      <c r="F47" s="498"/>
      <c r="G47" s="498"/>
      <c r="H47" s="498"/>
      <c r="I47" s="498"/>
      <c r="J47" s="229"/>
      <c r="K47" s="20"/>
    </row>
    <row r="48" spans="1:11" ht="16">
      <c r="A48" s="18"/>
      <c r="B48" s="19"/>
      <c r="C48" s="99"/>
      <c r="D48" s="99"/>
      <c r="E48" s="499"/>
      <c r="F48" s="499"/>
      <c r="G48" s="499"/>
      <c r="H48" s="499"/>
      <c r="I48" s="499"/>
      <c r="J48" s="230"/>
      <c r="K48" s="20"/>
    </row>
    <row r="49" spans="1:11" ht="16">
      <c r="A49" s="18"/>
      <c r="B49" s="19"/>
      <c r="C49" s="101"/>
      <c r="D49" s="101"/>
      <c r="E49" s="499"/>
      <c r="F49" s="499"/>
      <c r="G49" s="499"/>
      <c r="H49" s="499"/>
      <c r="I49" s="499"/>
      <c r="J49" s="230"/>
      <c r="K49" s="20"/>
    </row>
    <row r="50" spans="1:11" ht="16">
      <c r="A50" s="18"/>
      <c r="B50" s="19"/>
      <c r="C50" s="99"/>
      <c r="D50" s="99"/>
      <c r="E50" s="499"/>
      <c r="F50" s="499"/>
      <c r="G50" s="499"/>
      <c r="H50" s="499"/>
      <c r="I50" s="499"/>
      <c r="J50" s="230"/>
      <c r="K50" s="20"/>
    </row>
  </sheetData>
  <mergeCells count="14">
    <mergeCell ref="E48:I48"/>
    <mergeCell ref="E49:I49"/>
    <mergeCell ref="E50:I50"/>
    <mergeCell ref="E41:I41"/>
    <mergeCell ref="E42:I42"/>
    <mergeCell ref="E43:I43"/>
    <mergeCell ref="E44:I44"/>
    <mergeCell ref="E45:I45"/>
    <mergeCell ref="E46:I46"/>
    <mergeCell ref="F2:G2"/>
    <mergeCell ref="E40:I40"/>
    <mergeCell ref="E38:I38"/>
    <mergeCell ref="E39:I39"/>
    <mergeCell ref="E47:I47"/>
  </mergeCells>
  <phoneticPr fontId="3" type="noConversion"/>
  <conditionalFormatting sqref="I5:J6 I11:J11 F11:G11 E13:G13 I13:J13 J12">
    <cfRule type="cellIs" dxfId="47" priority="32" stopIfTrue="1" operator="lessThan">
      <formula>0</formula>
    </cfRule>
  </conditionalFormatting>
  <conditionalFormatting sqref="E22 I21:I22">
    <cfRule type="cellIs" dxfId="46" priority="26" stopIfTrue="1" operator="lessThan">
      <formula>0</formula>
    </cfRule>
  </conditionalFormatting>
  <conditionalFormatting sqref="E21:G21">
    <cfRule type="cellIs" dxfId="45" priority="27" stopIfTrue="1" operator="lessThan">
      <formula>0</formula>
    </cfRule>
  </conditionalFormatting>
  <conditionalFormatting sqref="I24">
    <cfRule type="cellIs" dxfId="44" priority="23" stopIfTrue="1" operator="lessThan">
      <formula>0</formula>
    </cfRule>
  </conditionalFormatting>
  <conditionalFormatting sqref="I8:J8">
    <cfRule type="cellIs" dxfId="43" priority="22" stopIfTrue="1" operator="lessThan">
      <formula>0</formula>
    </cfRule>
  </conditionalFormatting>
  <conditionalFormatting sqref="J7">
    <cfRule type="cellIs" dxfId="42" priority="21" stopIfTrue="1" operator="lessThan">
      <formula>0</formula>
    </cfRule>
  </conditionalFormatting>
  <conditionalFormatting sqref="I7">
    <cfRule type="cellIs" dxfId="41" priority="20" stopIfTrue="1" operator="lessThan">
      <formula>0</formula>
    </cfRule>
  </conditionalFormatting>
  <conditionalFormatting sqref="E26:G26 E24:G24 E28:G28 J27 J25 J21:J22 J14:J15 I16:J16 I20:J20 J17:J19">
    <cfRule type="cellIs" dxfId="40" priority="30" stopIfTrue="1" operator="lessThan">
      <formula>0</formula>
    </cfRule>
  </conditionalFormatting>
  <conditionalFormatting sqref="J23">
    <cfRule type="cellIs" dxfId="39" priority="28" stopIfTrue="1" operator="lessThan">
      <formula>0</formula>
    </cfRule>
  </conditionalFormatting>
  <conditionalFormatting sqref="I28">
    <cfRule type="cellIs" dxfId="38" priority="29" stopIfTrue="1" operator="lessThan">
      <formula>0</formula>
    </cfRule>
  </conditionalFormatting>
  <conditionalFormatting sqref="I23">
    <cfRule type="cellIs" dxfId="37" priority="24" stopIfTrue="1" operator="lessThan">
      <formula>0</formula>
    </cfRule>
  </conditionalFormatting>
  <conditionalFormatting sqref="I25:I27">
    <cfRule type="cellIs" dxfId="36" priority="25" stopIfTrue="1" operator="lessThan">
      <formula>0</formula>
    </cfRule>
  </conditionalFormatting>
  <conditionalFormatting sqref="F9:G9 I9:J9">
    <cfRule type="cellIs" dxfId="35" priority="19" stopIfTrue="1" operator="lessThan">
      <formula>0</formula>
    </cfRule>
  </conditionalFormatting>
  <conditionalFormatting sqref="J10">
    <cfRule type="cellIs" dxfId="34" priority="18" stopIfTrue="1" operator="lessThan">
      <formula>0</formula>
    </cfRule>
  </conditionalFormatting>
  <conditionalFormatting sqref="F10:G10 I10">
    <cfRule type="cellIs" dxfId="33" priority="17" stopIfTrue="1" operator="lessThan">
      <formula>0</formula>
    </cfRule>
  </conditionalFormatting>
  <conditionalFormatting sqref="E12:F12 I12">
    <cfRule type="cellIs" dxfId="32" priority="16" stopIfTrue="1" operator="lessThan">
      <formula>0</formula>
    </cfRule>
  </conditionalFormatting>
  <conditionalFormatting sqref="G12">
    <cfRule type="cellIs" dxfId="31" priority="15" stopIfTrue="1" operator="lessThan">
      <formula>0</formula>
    </cfRule>
  </conditionalFormatting>
  <conditionalFormatting sqref="E17:G19">
    <cfRule type="cellIs" dxfId="30" priority="14" stopIfTrue="1" operator="lessThan">
      <formula>0</formula>
    </cfRule>
  </conditionalFormatting>
  <conditionalFormatting sqref="I17:I19">
    <cfRule type="cellIs" dxfId="29" priority="13" stopIfTrue="1" operator="lessThan">
      <formula>0</formula>
    </cfRule>
  </conditionalFormatting>
  <conditionalFormatting sqref="E15:G15">
    <cfRule type="cellIs" dxfId="28" priority="5" stopIfTrue="1" operator="lessThan">
      <formula>0</formula>
    </cfRule>
  </conditionalFormatting>
  <conditionalFormatting sqref="I15">
    <cfRule type="cellIs" dxfId="27" priority="4" stopIfTrue="1" operator="lessThan">
      <formula>0</formula>
    </cfRule>
  </conditionalFormatting>
  <conditionalFormatting sqref="I14">
    <cfRule type="cellIs" dxfId="26" priority="6" stopIfTrue="1" operator="lessThan">
      <formula>0</formula>
    </cfRule>
  </conditionalFormatting>
  <conditionalFormatting sqref="E11">
    <cfRule type="cellIs" dxfId="25" priority="3" stopIfTrue="1" operator="lessThan">
      <formula>0</formula>
    </cfRule>
  </conditionalFormatting>
  <conditionalFormatting sqref="E9">
    <cfRule type="cellIs" dxfId="24" priority="2" stopIfTrue="1" operator="lessThan">
      <formula>0</formula>
    </cfRule>
  </conditionalFormatting>
  <conditionalFormatting sqref="E10">
    <cfRule type="cellIs" dxfId="23" priority="1" stopIfTrue="1" operator="lessThan">
      <formula>0</formula>
    </cfRule>
  </conditionalFormatting>
  <pageMargins left="0.7" right="0.7" top="0.75" bottom="0.75" header="0.3" footer="0.3"/>
  <pageSetup paperSize="9" scale="63" orientation="portrait" r:id="rId1"/>
  <ignoredErrors>
    <ignoredError sqref="I12:I14" formula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390C7-398D-4F85-B46C-6AC4D2783C37}">
  <sheetPr>
    <pageSetUpPr fitToPage="1"/>
  </sheetPr>
  <dimension ref="A1:IM50"/>
  <sheetViews>
    <sheetView zoomScale="85" zoomScaleNormal="85" workbookViewId="0">
      <selection activeCell="B1" sqref="B1:J28"/>
    </sheetView>
  </sheetViews>
  <sheetFormatPr baseColWidth="10" defaultColWidth="11" defaultRowHeight="14" customHeight="1"/>
  <cols>
    <col min="1" max="1" width="3.6640625" style="74" customWidth="1"/>
    <col min="2" max="2" width="7" style="20" customWidth="1"/>
    <col min="3" max="3" width="36.33203125" style="20" customWidth="1"/>
    <col min="4" max="4" width="27.6640625" style="20" customWidth="1"/>
    <col min="5" max="6" width="6.6640625" style="20" customWidth="1"/>
    <col min="7" max="7" width="12" style="20" customWidth="1"/>
    <col min="8" max="8" width="11.1640625" style="20" customWidth="1"/>
    <col min="9" max="9" width="14.6640625" style="20" customWidth="1"/>
    <col min="10" max="10" width="7.83203125" style="102" customWidth="1"/>
    <col min="11" max="11" width="15" style="229" customWidth="1"/>
    <col min="12" max="256" width="11" style="20"/>
    <col min="257" max="257" width="3.6640625" style="20" customWidth="1"/>
    <col min="258" max="258" width="7" style="20" customWidth="1"/>
    <col min="259" max="259" width="36.33203125" style="20" customWidth="1"/>
    <col min="260" max="260" width="27.6640625" style="20" customWidth="1"/>
    <col min="261" max="262" width="10.33203125" style="20" customWidth="1"/>
    <col min="263" max="263" width="14.6640625" style="20" customWidth="1"/>
    <col min="264" max="264" width="16.83203125" style="20" customWidth="1"/>
    <col min="265" max="265" width="18.83203125" style="20" customWidth="1"/>
    <col min="266" max="266" width="11.1640625" style="20" customWidth="1"/>
    <col min="267" max="267" width="15" style="20" customWidth="1"/>
    <col min="268" max="512" width="11" style="20"/>
    <col min="513" max="513" width="3.6640625" style="20" customWidth="1"/>
    <col min="514" max="514" width="7" style="20" customWidth="1"/>
    <col min="515" max="515" width="36.33203125" style="20" customWidth="1"/>
    <col min="516" max="516" width="27.6640625" style="20" customWidth="1"/>
    <col min="517" max="518" width="10.33203125" style="20" customWidth="1"/>
    <col min="519" max="519" width="14.6640625" style="20" customWidth="1"/>
    <col min="520" max="520" width="16.83203125" style="20" customWidth="1"/>
    <col min="521" max="521" width="18.83203125" style="20" customWidth="1"/>
    <col min="522" max="522" width="11.1640625" style="20" customWidth="1"/>
    <col min="523" max="523" width="15" style="20" customWidth="1"/>
    <col min="524" max="768" width="11" style="20"/>
    <col min="769" max="769" width="3.6640625" style="20" customWidth="1"/>
    <col min="770" max="770" width="7" style="20" customWidth="1"/>
    <col min="771" max="771" width="36.33203125" style="20" customWidth="1"/>
    <col min="772" max="772" width="27.6640625" style="20" customWidth="1"/>
    <col min="773" max="774" width="10.33203125" style="20" customWidth="1"/>
    <col min="775" max="775" width="14.6640625" style="20" customWidth="1"/>
    <col min="776" max="776" width="16.83203125" style="20" customWidth="1"/>
    <col min="777" max="777" width="18.83203125" style="20" customWidth="1"/>
    <col min="778" max="778" width="11.1640625" style="20" customWidth="1"/>
    <col min="779" max="779" width="15" style="20" customWidth="1"/>
    <col min="780" max="1024" width="11" style="20"/>
    <col min="1025" max="1025" width="3.6640625" style="20" customWidth="1"/>
    <col min="1026" max="1026" width="7" style="20" customWidth="1"/>
    <col min="1027" max="1027" width="36.33203125" style="20" customWidth="1"/>
    <col min="1028" max="1028" width="27.6640625" style="20" customWidth="1"/>
    <col min="1029" max="1030" width="10.33203125" style="20" customWidth="1"/>
    <col min="1031" max="1031" width="14.6640625" style="20" customWidth="1"/>
    <col min="1032" max="1032" width="16.83203125" style="20" customWidth="1"/>
    <col min="1033" max="1033" width="18.83203125" style="20" customWidth="1"/>
    <col min="1034" max="1034" width="11.1640625" style="20" customWidth="1"/>
    <col min="1035" max="1035" width="15" style="20" customWidth="1"/>
    <col min="1036" max="1280" width="11" style="20"/>
    <col min="1281" max="1281" width="3.6640625" style="20" customWidth="1"/>
    <col min="1282" max="1282" width="7" style="20" customWidth="1"/>
    <col min="1283" max="1283" width="36.33203125" style="20" customWidth="1"/>
    <col min="1284" max="1284" width="27.6640625" style="20" customWidth="1"/>
    <col min="1285" max="1286" width="10.33203125" style="20" customWidth="1"/>
    <col min="1287" max="1287" width="14.6640625" style="20" customWidth="1"/>
    <col min="1288" max="1288" width="16.83203125" style="20" customWidth="1"/>
    <col min="1289" max="1289" width="18.83203125" style="20" customWidth="1"/>
    <col min="1290" max="1290" width="11.1640625" style="20" customWidth="1"/>
    <col min="1291" max="1291" width="15" style="20" customWidth="1"/>
    <col min="1292" max="1536" width="11" style="20"/>
    <col min="1537" max="1537" width="3.6640625" style="20" customWidth="1"/>
    <col min="1538" max="1538" width="7" style="20" customWidth="1"/>
    <col min="1539" max="1539" width="36.33203125" style="20" customWidth="1"/>
    <col min="1540" max="1540" width="27.6640625" style="20" customWidth="1"/>
    <col min="1541" max="1542" width="10.33203125" style="20" customWidth="1"/>
    <col min="1543" max="1543" width="14.6640625" style="20" customWidth="1"/>
    <col min="1544" max="1544" width="16.83203125" style="20" customWidth="1"/>
    <col min="1545" max="1545" width="18.83203125" style="20" customWidth="1"/>
    <col min="1546" max="1546" width="11.1640625" style="20" customWidth="1"/>
    <col min="1547" max="1547" width="15" style="20" customWidth="1"/>
    <col min="1548" max="1792" width="11" style="20"/>
    <col min="1793" max="1793" width="3.6640625" style="20" customWidth="1"/>
    <col min="1794" max="1794" width="7" style="20" customWidth="1"/>
    <col min="1795" max="1795" width="36.33203125" style="20" customWidth="1"/>
    <col min="1796" max="1796" width="27.6640625" style="20" customWidth="1"/>
    <col min="1797" max="1798" width="10.33203125" style="20" customWidth="1"/>
    <col min="1799" max="1799" width="14.6640625" style="20" customWidth="1"/>
    <col min="1800" max="1800" width="16.83203125" style="20" customWidth="1"/>
    <col min="1801" max="1801" width="18.83203125" style="20" customWidth="1"/>
    <col min="1802" max="1802" width="11.1640625" style="20" customWidth="1"/>
    <col min="1803" max="1803" width="15" style="20" customWidth="1"/>
    <col min="1804" max="2048" width="11" style="20"/>
    <col min="2049" max="2049" width="3.6640625" style="20" customWidth="1"/>
    <col min="2050" max="2050" width="7" style="20" customWidth="1"/>
    <col min="2051" max="2051" width="36.33203125" style="20" customWidth="1"/>
    <col min="2052" max="2052" width="27.6640625" style="20" customWidth="1"/>
    <col min="2053" max="2054" width="10.33203125" style="20" customWidth="1"/>
    <col min="2055" max="2055" width="14.6640625" style="20" customWidth="1"/>
    <col min="2056" max="2056" width="16.83203125" style="20" customWidth="1"/>
    <col min="2057" max="2057" width="18.83203125" style="20" customWidth="1"/>
    <col min="2058" max="2058" width="11.1640625" style="20" customWidth="1"/>
    <col min="2059" max="2059" width="15" style="20" customWidth="1"/>
    <col min="2060" max="2304" width="11" style="20"/>
    <col min="2305" max="2305" width="3.6640625" style="20" customWidth="1"/>
    <col min="2306" max="2306" width="7" style="20" customWidth="1"/>
    <col min="2307" max="2307" width="36.33203125" style="20" customWidth="1"/>
    <col min="2308" max="2308" width="27.6640625" style="20" customWidth="1"/>
    <col min="2309" max="2310" width="10.33203125" style="20" customWidth="1"/>
    <col min="2311" max="2311" width="14.6640625" style="20" customWidth="1"/>
    <col min="2312" max="2312" width="16.83203125" style="20" customWidth="1"/>
    <col min="2313" max="2313" width="18.83203125" style="20" customWidth="1"/>
    <col min="2314" max="2314" width="11.1640625" style="20" customWidth="1"/>
    <col min="2315" max="2315" width="15" style="20" customWidth="1"/>
    <col min="2316" max="2560" width="11" style="20"/>
    <col min="2561" max="2561" width="3.6640625" style="20" customWidth="1"/>
    <col min="2562" max="2562" width="7" style="20" customWidth="1"/>
    <col min="2563" max="2563" width="36.33203125" style="20" customWidth="1"/>
    <col min="2564" max="2564" width="27.6640625" style="20" customWidth="1"/>
    <col min="2565" max="2566" width="10.33203125" style="20" customWidth="1"/>
    <col min="2567" max="2567" width="14.6640625" style="20" customWidth="1"/>
    <col min="2568" max="2568" width="16.83203125" style="20" customWidth="1"/>
    <col min="2569" max="2569" width="18.83203125" style="20" customWidth="1"/>
    <col min="2570" max="2570" width="11.1640625" style="20" customWidth="1"/>
    <col min="2571" max="2571" width="15" style="20" customWidth="1"/>
    <col min="2572" max="2816" width="11" style="20"/>
    <col min="2817" max="2817" width="3.6640625" style="20" customWidth="1"/>
    <col min="2818" max="2818" width="7" style="20" customWidth="1"/>
    <col min="2819" max="2819" width="36.33203125" style="20" customWidth="1"/>
    <col min="2820" max="2820" width="27.6640625" style="20" customWidth="1"/>
    <col min="2821" max="2822" width="10.33203125" style="20" customWidth="1"/>
    <col min="2823" max="2823" width="14.6640625" style="20" customWidth="1"/>
    <col min="2824" max="2824" width="16.83203125" style="20" customWidth="1"/>
    <col min="2825" max="2825" width="18.83203125" style="20" customWidth="1"/>
    <col min="2826" max="2826" width="11.1640625" style="20" customWidth="1"/>
    <col min="2827" max="2827" width="15" style="20" customWidth="1"/>
    <col min="2828" max="3072" width="11" style="20"/>
    <col min="3073" max="3073" width="3.6640625" style="20" customWidth="1"/>
    <col min="3074" max="3074" width="7" style="20" customWidth="1"/>
    <col min="3075" max="3075" width="36.33203125" style="20" customWidth="1"/>
    <col min="3076" max="3076" width="27.6640625" style="20" customWidth="1"/>
    <col min="3077" max="3078" width="10.33203125" style="20" customWidth="1"/>
    <col min="3079" max="3079" width="14.6640625" style="20" customWidth="1"/>
    <col min="3080" max="3080" width="16.83203125" style="20" customWidth="1"/>
    <col min="3081" max="3081" width="18.83203125" style="20" customWidth="1"/>
    <col min="3082" max="3082" width="11.1640625" style="20" customWidth="1"/>
    <col min="3083" max="3083" width="15" style="20" customWidth="1"/>
    <col min="3084" max="3328" width="11" style="20"/>
    <col min="3329" max="3329" width="3.6640625" style="20" customWidth="1"/>
    <col min="3330" max="3330" width="7" style="20" customWidth="1"/>
    <col min="3331" max="3331" width="36.33203125" style="20" customWidth="1"/>
    <col min="3332" max="3332" width="27.6640625" style="20" customWidth="1"/>
    <col min="3333" max="3334" width="10.33203125" style="20" customWidth="1"/>
    <col min="3335" max="3335" width="14.6640625" style="20" customWidth="1"/>
    <col min="3336" max="3336" width="16.83203125" style="20" customWidth="1"/>
    <col min="3337" max="3337" width="18.83203125" style="20" customWidth="1"/>
    <col min="3338" max="3338" width="11.1640625" style="20" customWidth="1"/>
    <col min="3339" max="3339" width="15" style="20" customWidth="1"/>
    <col min="3340" max="3584" width="11" style="20"/>
    <col min="3585" max="3585" width="3.6640625" style="20" customWidth="1"/>
    <col min="3586" max="3586" width="7" style="20" customWidth="1"/>
    <col min="3587" max="3587" width="36.33203125" style="20" customWidth="1"/>
    <col min="3588" max="3588" width="27.6640625" style="20" customWidth="1"/>
    <col min="3589" max="3590" width="10.33203125" style="20" customWidth="1"/>
    <col min="3591" max="3591" width="14.6640625" style="20" customWidth="1"/>
    <col min="3592" max="3592" width="16.83203125" style="20" customWidth="1"/>
    <col min="3593" max="3593" width="18.83203125" style="20" customWidth="1"/>
    <col min="3594" max="3594" width="11.1640625" style="20" customWidth="1"/>
    <col min="3595" max="3595" width="15" style="20" customWidth="1"/>
    <col min="3596" max="3840" width="11" style="20"/>
    <col min="3841" max="3841" width="3.6640625" style="20" customWidth="1"/>
    <col min="3842" max="3842" width="7" style="20" customWidth="1"/>
    <col min="3843" max="3843" width="36.33203125" style="20" customWidth="1"/>
    <col min="3844" max="3844" width="27.6640625" style="20" customWidth="1"/>
    <col min="3845" max="3846" width="10.33203125" style="20" customWidth="1"/>
    <col min="3847" max="3847" width="14.6640625" style="20" customWidth="1"/>
    <col min="3848" max="3848" width="16.83203125" style="20" customWidth="1"/>
    <col min="3849" max="3849" width="18.83203125" style="20" customWidth="1"/>
    <col min="3850" max="3850" width="11.1640625" style="20" customWidth="1"/>
    <col min="3851" max="3851" width="15" style="20" customWidth="1"/>
    <col min="3852" max="4096" width="11" style="20"/>
    <col min="4097" max="4097" width="3.6640625" style="20" customWidth="1"/>
    <col min="4098" max="4098" width="7" style="20" customWidth="1"/>
    <col min="4099" max="4099" width="36.33203125" style="20" customWidth="1"/>
    <col min="4100" max="4100" width="27.6640625" style="20" customWidth="1"/>
    <col min="4101" max="4102" width="10.33203125" style="20" customWidth="1"/>
    <col min="4103" max="4103" width="14.6640625" style="20" customWidth="1"/>
    <col min="4104" max="4104" width="16.83203125" style="20" customWidth="1"/>
    <col min="4105" max="4105" width="18.83203125" style="20" customWidth="1"/>
    <col min="4106" max="4106" width="11.1640625" style="20" customWidth="1"/>
    <col min="4107" max="4107" width="15" style="20" customWidth="1"/>
    <col min="4108" max="4352" width="11" style="20"/>
    <col min="4353" max="4353" width="3.6640625" style="20" customWidth="1"/>
    <col min="4354" max="4354" width="7" style="20" customWidth="1"/>
    <col min="4355" max="4355" width="36.33203125" style="20" customWidth="1"/>
    <col min="4356" max="4356" width="27.6640625" style="20" customWidth="1"/>
    <col min="4357" max="4358" width="10.33203125" style="20" customWidth="1"/>
    <col min="4359" max="4359" width="14.6640625" style="20" customWidth="1"/>
    <col min="4360" max="4360" width="16.83203125" style="20" customWidth="1"/>
    <col min="4361" max="4361" width="18.83203125" style="20" customWidth="1"/>
    <col min="4362" max="4362" width="11.1640625" style="20" customWidth="1"/>
    <col min="4363" max="4363" width="15" style="20" customWidth="1"/>
    <col min="4364" max="4608" width="11" style="20"/>
    <col min="4609" max="4609" width="3.6640625" style="20" customWidth="1"/>
    <col min="4610" max="4610" width="7" style="20" customWidth="1"/>
    <col min="4611" max="4611" width="36.33203125" style="20" customWidth="1"/>
    <col min="4612" max="4612" width="27.6640625" style="20" customWidth="1"/>
    <col min="4613" max="4614" width="10.33203125" style="20" customWidth="1"/>
    <col min="4615" max="4615" width="14.6640625" style="20" customWidth="1"/>
    <col min="4616" max="4616" width="16.83203125" style="20" customWidth="1"/>
    <col min="4617" max="4617" width="18.83203125" style="20" customWidth="1"/>
    <col min="4618" max="4618" width="11.1640625" style="20" customWidth="1"/>
    <col min="4619" max="4619" width="15" style="20" customWidth="1"/>
    <col min="4620" max="4864" width="11" style="20"/>
    <col min="4865" max="4865" width="3.6640625" style="20" customWidth="1"/>
    <col min="4866" max="4866" width="7" style="20" customWidth="1"/>
    <col min="4867" max="4867" width="36.33203125" style="20" customWidth="1"/>
    <col min="4868" max="4868" width="27.6640625" style="20" customWidth="1"/>
    <col min="4869" max="4870" width="10.33203125" style="20" customWidth="1"/>
    <col min="4871" max="4871" width="14.6640625" style="20" customWidth="1"/>
    <col min="4872" max="4872" width="16.83203125" style="20" customWidth="1"/>
    <col min="4873" max="4873" width="18.83203125" style="20" customWidth="1"/>
    <col min="4874" max="4874" width="11.1640625" style="20" customWidth="1"/>
    <col min="4875" max="4875" width="15" style="20" customWidth="1"/>
    <col min="4876" max="5120" width="11" style="20"/>
    <col min="5121" max="5121" width="3.6640625" style="20" customWidth="1"/>
    <col min="5122" max="5122" width="7" style="20" customWidth="1"/>
    <col min="5123" max="5123" width="36.33203125" style="20" customWidth="1"/>
    <col min="5124" max="5124" width="27.6640625" style="20" customWidth="1"/>
    <col min="5125" max="5126" width="10.33203125" style="20" customWidth="1"/>
    <col min="5127" max="5127" width="14.6640625" style="20" customWidth="1"/>
    <col min="5128" max="5128" width="16.83203125" style="20" customWidth="1"/>
    <col min="5129" max="5129" width="18.83203125" style="20" customWidth="1"/>
    <col min="5130" max="5130" width="11.1640625" style="20" customWidth="1"/>
    <col min="5131" max="5131" width="15" style="20" customWidth="1"/>
    <col min="5132" max="5376" width="11" style="20"/>
    <col min="5377" max="5377" width="3.6640625" style="20" customWidth="1"/>
    <col min="5378" max="5378" width="7" style="20" customWidth="1"/>
    <col min="5379" max="5379" width="36.33203125" style="20" customWidth="1"/>
    <col min="5380" max="5380" width="27.6640625" style="20" customWidth="1"/>
    <col min="5381" max="5382" width="10.33203125" style="20" customWidth="1"/>
    <col min="5383" max="5383" width="14.6640625" style="20" customWidth="1"/>
    <col min="5384" max="5384" width="16.83203125" style="20" customWidth="1"/>
    <col min="5385" max="5385" width="18.83203125" style="20" customWidth="1"/>
    <col min="5386" max="5386" width="11.1640625" style="20" customWidth="1"/>
    <col min="5387" max="5387" width="15" style="20" customWidth="1"/>
    <col min="5388" max="5632" width="11" style="20"/>
    <col min="5633" max="5633" width="3.6640625" style="20" customWidth="1"/>
    <col min="5634" max="5634" width="7" style="20" customWidth="1"/>
    <col min="5635" max="5635" width="36.33203125" style="20" customWidth="1"/>
    <col min="5636" max="5636" width="27.6640625" style="20" customWidth="1"/>
    <col min="5637" max="5638" width="10.33203125" style="20" customWidth="1"/>
    <col min="5639" max="5639" width="14.6640625" style="20" customWidth="1"/>
    <col min="5640" max="5640" width="16.83203125" style="20" customWidth="1"/>
    <col min="5641" max="5641" width="18.83203125" style="20" customWidth="1"/>
    <col min="5642" max="5642" width="11.1640625" style="20" customWidth="1"/>
    <col min="5643" max="5643" width="15" style="20" customWidth="1"/>
    <col min="5644" max="5888" width="11" style="20"/>
    <col min="5889" max="5889" width="3.6640625" style="20" customWidth="1"/>
    <col min="5890" max="5890" width="7" style="20" customWidth="1"/>
    <col min="5891" max="5891" width="36.33203125" style="20" customWidth="1"/>
    <col min="5892" max="5892" width="27.6640625" style="20" customWidth="1"/>
    <col min="5893" max="5894" width="10.33203125" style="20" customWidth="1"/>
    <col min="5895" max="5895" width="14.6640625" style="20" customWidth="1"/>
    <col min="5896" max="5896" width="16.83203125" style="20" customWidth="1"/>
    <col min="5897" max="5897" width="18.83203125" style="20" customWidth="1"/>
    <col min="5898" max="5898" width="11.1640625" style="20" customWidth="1"/>
    <col min="5899" max="5899" width="15" style="20" customWidth="1"/>
    <col min="5900" max="6144" width="11" style="20"/>
    <col min="6145" max="6145" width="3.6640625" style="20" customWidth="1"/>
    <col min="6146" max="6146" width="7" style="20" customWidth="1"/>
    <col min="6147" max="6147" width="36.33203125" style="20" customWidth="1"/>
    <col min="6148" max="6148" width="27.6640625" style="20" customWidth="1"/>
    <col min="6149" max="6150" width="10.33203125" style="20" customWidth="1"/>
    <col min="6151" max="6151" width="14.6640625" style="20" customWidth="1"/>
    <col min="6152" max="6152" width="16.83203125" style="20" customWidth="1"/>
    <col min="6153" max="6153" width="18.83203125" style="20" customWidth="1"/>
    <col min="6154" max="6154" width="11.1640625" style="20" customWidth="1"/>
    <col min="6155" max="6155" width="15" style="20" customWidth="1"/>
    <col min="6156" max="6400" width="11" style="20"/>
    <col min="6401" max="6401" width="3.6640625" style="20" customWidth="1"/>
    <col min="6402" max="6402" width="7" style="20" customWidth="1"/>
    <col min="6403" max="6403" width="36.33203125" style="20" customWidth="1"/>
    <col min="6404" max="6404" width="27.6640625" style="20" customWidth="1"/>
    <col min="6405" max="6406" width="10.33203125" style="20" customWidth="1"/>
    <col min="6407" max="6407" width="14.6640625" style="20" customWidth="1"/>
    <col min="6408" max="6408" width="16.83203125" style="20" customWidth="1"/>
    <col min="6409" max="6409" width="18.83203125" style="20" customWidth="1"/>
    <col min="6410" max="6410" width="11.1640625" style="20" customWidth="1"/>
    <col min="6411" max="6411" width="15" style="20" customWidth="1"/>
    <col min="6412" max="6656" width="11" style="20"/>
    <col min="6657" max="6657" width="3.6640625" style="20" customWidth="1"/>
    <col min="6658" max="6658" width="7" style="20" customWidth="1"/>
    <col min="6659" max="6659" width="36.33203125" style="20" customWidth="1"/>
    <col min="6660" max="6660" width="27.6640625" style="20" customWidth="1"/>
    <col min="6661" max="6662" width="10.33203125" style="20" customWidth="1"/>
    <col min="6663" max="6663" width="14.6640625" style="20" customWidth="1"/>
    <col min="6664" max="6664" width="16.83203125" style="20" customWidth="1"/>
    <col min="6665" max="6665" width="18.83203125" style="20" customWidth="1"/>
    <col min="6666" max="6666" width="11.1640625" style="20" customWidth="1"/>
    <col min="6667" max="6667" width="15" style="20" customWidth="1"/>
    <col min="6668" max="6912" width="11" style="20"/>
    <col min="6913" max="6913" width="3.6640625" style="20" customWidth="1"/>
    <col min="6914" max="6914" width="7" style="20" customWidth="1"/>
    <col min="6915" max="6915" width="36.33203125" style="20" customWidth="1"/>
    <col min="6916" max="6916" width="27.6640625" style="20" customWidth="1"/>
    <col min="6917" max="6918" width="10.33203125" style="20" customWidth="1"/>
    <col min="6919" max="6919" width="14.6640625" style="20" customWidth="1"/>
    <col min="6920" max="6920" width="16.83203125" style="20" customWidth="1"/>
    <col min="6921" max="6921" width="18.83203125" style="20" customWidth="1"/>
    <col min="6922" max="6922" width="11.1640625" style="20" customWidth="1"/>
    <col min="6923" max="6923" width="15" style="20" customWidth="1"/>
    <col min="6924" max="7168" width="11" style="20"/>
    <col min="7169" max="7169" width="3.6640625" style="20" customWidth="1"/>
    <col min="7170" max="7170" width="7" style="20" customWidth="1"/>
    <col min="7171" max="7171" width="36.33203125" style="20" customWidth="1"/>
    <col min="7172" max="7172" width="27.6640625" style="20" customWidth="1"/>
    <col min="7173" max="7174" width="10.33203125" style="20" customWidth="1"/>
    <col min="7175" max="7175" width="14.6640625" style="20" customWidth="1"/>
    <col min="7176" max="7176" width="16.83203125" style="20" customWidth="1"/>
    <col min="7177" max="7177" width="18.83203125" style="20" customWidth="1"/>
    <col min="7178" max="7178" width="11.1640625" style="20" customWidth="1"/>
    <col min="7179" max="7179" width="15" style="20" customWidth="1"/>
    <col min="7180" max="7424" width="11" style="20"/>
    <col min="7425" max="7425" width="3.6640625" style="20" customWidth="1"/>
    <col min="7426" max="7426" width="7" style="20" customWidth="1"/>
    <col min="7427" max="7427" width="36.33203125" style="20" customWidth="1"/>
    <col min="7428" max="7428" width="27.6640625" style="20" customWidth="1"/>
    <col min="7429" max="7430" width="10.33203125" style="20" customWidth="1"/>
    <col min="7431" max="7431" width="14.6640625" style="20" customWidth="1"/>
    <col min="7432" max="7432" width="16.83203125" style="20" customWidth="1"/>
    <col min="7433" max="7433" width="18.83203125" style="20" customWidth="1"/>
    <col min="7434" max="7434" width="11.1640625" style="20" customWidth="1"/>
    <col min="7435" max="7435" width="15" style="20" customWidth="1"/>
    <col min="7436" max="7680" width="11" style="20"/>
    <col min="7681" max="7681" width="3.6640625" style="20" customWidth="1"/>
    <col min="7682" max="7682" width="7" style="20" customWidth="1"/>
    <col min="7683" max="7683" width="36.33203125" style="20" customWidth="1"/>
    <col min="7684" max="7684" width="27.6640625" style="20" customWidth="1"/>
    <col min="7685" max="7686" width="10.33203125" style="20" customWidth="1"/>
    <col min="7687" max="7687" width="14.6640625" style="20" customWidth="1"/>
    <col min="7688" max="7688" width="16.83203125" style="20" customWidth="1"/>
    <col min="7689" max="7689" width="18.83203125" style="20" customWidth="1"/>
    <col min="7690" max="7690" width="11.1640625" style="20" customWidth="1"/>
    <col min="7691" max="7691" width="15" style="20" customWidth="1"/>
    <col min="7692" max="7936" width="11" style="20"/>
    <col min="7937" max="7937" width="3.6640625" style="20" customWidth="1"/>
    <col min="7938" max="7938" width="7" style="20" customWidth="1"/>
    <col min="7939" max="7939" width="36.33203125" style="20" customWidth="1"/>
    <col min="7940" max="7940" width="27.6640625" style="20" customWidth="1"/>
    <col min="7941" max="7942" width="10.33203125" style="20" customWidth="1"/>
    <col min="7943" max="7943" width="14.6640625" style="20" customWidth="1"/>
    <col min="7944" max="7944" width="16.83203125" style="20" customWidth="1"/>
    <col min="7945" max="7945" width="18.83203125" style="20" customWidth="1"/>
    <col min="7946" max="7946" width="11.1640625" style="20" customWidth="1"/>
    <col min="7947" max="7947" width="15" style="20" customWidth="1"/>
    <col min="7948" max="8192" width="11" style="20"/>
    <col min="8193" max="8193" width="3.6640625" style="20" customWidth="1"/>
    <col min="8194" max="8194" width="7" style="20" customWidth="1"/>
    <col min="8195" max="8195" width="36.33203125" style="20" customWidth="1"/>
    <col min="8196" max="8196" width="27.6640625" style="20" customWidth="1"/>
    <col min="8197" max="8198" width="10.33203125" style="20" customWidth="1"/>
    <col min="8199" max="8199" width="14.6640625" style="20" customWidth="1"/>
    <col min="8200" max="8200" width="16.83203125" style="20" customWidth="1"/>
    <col min="8201" max="8201" width="18.83203125" style="20" customWidth="1"/>
    <col min="8202" max="8202" width="11.1640625" style="20" customWidth="1"/>
    <col min="8203" max="8203" width="15" style="20" customWidth="1"/>
    <col min="8204" max="8448" width="11" style="20"/>
    <col min="8449" max="8449" width="3.6640625" style="20" customWidth="1"/>
    <col min="8450" max="8450" width="7" style="20" customWidth="1"/>
    <col min="8451" max="8451" width="36.33203125" style="20" customWidth="1"/>
    <col min="8452" max="8452" width="27.6640625" style="20" customWidth="1"/>
    <col min="8453" max="8454" width="10.33203125" style="20" customWidth="1"/>
    <col min="8455" max="8455" width="14.6640625" style="20" customWidth="1"/>
    <col min="8456" max="8456" width="16.83203125" style="20" customWidth="1"/>
    <col min="8457" max="8457" width="18.83203125" style="20" customWidth="1"/>
    <col min="8458" max="8458" width="11.1640625" style="20" customWidth="1"/>
    <col min="8459" max="8459" width="15" style="20" customWidth="1"/>
    <col min="8460" max="8704" width="11" style="20"/>
    <col min="8705" max="8705" width="3.6640625" style="20" customWidth="1"/>
    <col min="8706" max="8706" width="7" style="20" customWidth="1"/>
    <col min="8707" max="8707" width="36.33203125" style="20" customWidth="1"/>
    <col min="8708" max="8708" width="27.6640625" style="20" customWidth="1"/>
    <col min="8709" max="8710" width="10.33203125" style="20" customWidth="1"/>
    <col min="8711" max="8711" width="14.6640625" style="20" customWidth="1"/>
    <col min="8712" max="8712" width="16.83203125" style="20" customWidth="1"/>
    <col min="8713" max="8713" width="18.83203125" style="20" customWidth="1"/>
    <col min="8714" max="8714" width="11.1640625" style="20" customWidth="1"/>
    <col min="8715" max="8715" width="15" style="20" customWidth="1"/>
    <col min="8716" max="8960" width="11" style="20"/>
    <col min="8961" max="8961" width="3.6640625" style="20" customWidth="1"/>
    <col min="8962" max="8962" width="7" style="20" customWidth="1"/>
    <col min="8963" max="8963" width="36.33203125" style="20" customWidth="1"/>
    <col min="8964" max="8964" width="27.6640625" style="20" customWidth="1"/>
    <col min="8965" max="8966" width="10.33203125" style="20" customWidth="1"/>
    <col min="8967" max="8967" width="14.6640625" style="20" customWidth="1"/>
    <col min="8968" max="8968" width="16.83203125" style="20" customWidth="1"/>
    <col min="8969" max="8969" width="18.83203125" style="20" customWidth="1"/>
    <col min="8970" max="8970" width="11.1640625" style="20" customWidth="1"/>
    <col min="8971" max="8971" width="15" style="20" customWidth="1"/>
    <col min="8972" max="9216" width="11" style="20"/>
    <col min="9217" max="9217" width="3.6640625" style="20" customWidth="1"/>
    <col min="9218" max="9218" width="7" style="20" customWidth="1"/>
    <col min="9219" max="9219" width="36.33203125" style="20" customWidth="1"/>
    <col min="9220" max="9220" width="27.6640625" style="20" customWidth="1"/>
    <col min="9221" max="9222" width="10.33203125" style="20" customWidth="1"/>
    <col min="9223" max="9223" width="14.6640625" style="20" customWidth="1"/>
    <col min="9224" max="9224" width="16.83203125" style="20" customWidth="1"/>
    <col min="9225" max="9225" width="18.83203125" style="20" customWidth="1"/>
    <col min="9226" max="9226" width="11.1640625" style="20" customWidth="1"/>
    <col min="9227" max="9227" width="15" style="20" customWidth="1"/>
    <col min="9228" max="9472" width="11" style="20"/>
    <col min="9473" max="9473" width="3.6640625" style="20" customWidth="1"/>
    <col min="9474" max="9474" width="7" style="20" customWidth="1"/>
    <col min="9475" max="9475" width="36.33203125" style="20" customWidth="1"/>
    <col min="9476" max="9476" width="27.6640625" style="20" customWidth="1"/>
    <col min="9477" max="9478" width="10.33203125" style="20" customWidth="1"/>
    <col min="9479" max="9479" width="14.6640625" style="20" customWidth="1"/>
    <col min="9480" max="9480" width="16.83203125" style="20" customWidth="1"/>
    <col min="9481" max="9481" width="18.83203125" style="20" customWidth="1"/>
    <col min="9482" max="9482" width="11.1640625" style="20" customWidth="1"/>
    <col min="9483" max="9483" width="15" style="20" customWidth="1"/>
    <col min="9484" max="9728" width="11" style="20"/>
    <col min="9729" max="9729" width="3.6640625" style="20" customWidth="1"/>
    <col min="9730" max="9730" width="7" style="20" customWidth="1"/>
    <col min="9731" max="9731" width="36.33203125" style="20" customWidth="1"/>
    <col min="9732" max="9732" width="27.6640625" style="20" customWidth="1"/>
    <col min="9733" max="9734" width="10.33203125" style="20" customWidth="1"/>
    <col min="9735" max="9735" width="14.6640625" style="20" customWidth="1"/>
    <col min="9736" max="9736" width="16.83203125" style="20" customWidth="1"/>
    <col min="9737" max="9737" width="18.83203125" style="20" customWidth="1"/>
    <col min="9738" max="9738" width="11.1640625" style="20" customWidth="1"/>
    <col min="9739" max="9739" width="15" style="20" customWidth="1"/>
    <col min="9740" max="9984" width="11" style="20"/>
    <col min="9985" max="9985" width="3.6640625" style="20" customWidth="1"/>
    <col min="9986" max="9986" width="7" style="20" customWidth="1"/>
    <col min="9987" max="9987" width="36.33203125" style="20" customWidth="1"/>
    <col min="9988" max="9988" width="27.6640625" style="20" customWidth="1"/>
    <col min="9989" max="9990" width="10.33203125" style="20" customWidth="1"/>
    <col min="9991" max="9991" width="14.6640625" style="20" customWidth="1"/>
    <col min="9992" max="9992" width="16.83203125" style="20" customWidth="1"/>
    <col min="9993" max="9993" width="18.83203125" style="20" customWidth="1"/>
    <col min="9994" max="9994" width="11.1640625" style="20" customWidth="1"/>
    <col min="9995" max="9995" width="15" style="20" customWidth="1"/>
    <col min="9996" max="10240" width="11" style="20"/>
    <col min="10241" max="10241" width="3.6640625" style="20" customWidth="1"/>
    <col min="10242" max="10242" width="7" style="20" customWidth="1"/>
    <col min="10243" max="10243" width="36.33203125" style="20" customWidth="1"/>
    <col min="10244" max="10244" width="27.6640625" style="20" customWidth="1"/>
    <col min="10245" max="10246" width="10.33203125" style="20" customWidth="1"/>
    <col min="10247" max="10247" width="14.6640625" style="20" customWidth="1"/>
    <col min="10248" max="10248" width="16.83203125" style="20" customWidth="1"/>
    <col min="10249" max="10249" width="18.83203125" style="20" customWidth="1"/>
    <col min="10250" max="10250" width="11.1640625" style="20" customWidth="1"/>
    <col min="10251" max="10251" width="15" style="20" customWidth="1"/>
    <col min="10252" max="10496" width="11" style="20"/>
    <col min="10497" max="10497" width="3.6640625" style="20" customWidth="1"/>
    <col min="10498" max="10498" width="7" style="20" customWidth="1"/>
    <col min="10499" max="10499" width="36.33203125" style="20" customWidth="1"/>
    <col min="10500" max="10500" width="27.6640625" style="20" customWidth="1"/>
    <col min="10501" max="10502" width="10.33203125" style="20" customWidth="1"/>
    <col min="10503" max="10503" width="14.6640625" style="20" customWidth="1"/>
    <col min="10504" max="10504" width="16.83203125" style="20" customWidth="1"/>
    <col min="10505" max="10505" width="18.83203125" style="20" customWidth="1"/>
    <col min="10506" max="10506" width="11.1640625" style="20" customWidth="1"/>
    <col min="10507" max="10507" width="15" style="20" customWidth="1"/>
    <col min="10508" max="10752" width="11" style="20"/>
    <col min="10753" max="10753" width="3.6640625" style="20" customWidth="1"/>
    <col min="10754" max="10754" width="7" style="20" customWidth="1"/>
    <col min="10755" max="10755" width="36.33203125" style="20" customWidth="1"/>
    <col min="10756" max="10756" width="27.6640625" style="20" customWidth="1"/>
    <col min="10757" max="10758" width="10.33203125" style="20" customWidth="1"/>
    <col min="10759" max="10759" width="14.6640625" style="20" customWidth="1"/>
    <col min="10760" max="10760" width="16.83203125" style="20" customWidth="1"/>
    <col min="10761" max="10761" width="18.83203125" style="20" customWidth="1"/>
    <col min="10762" max="10762" width="11.1640625" style="20" customWidth="1"/>
    <col min="10763" max="10763" width="15" style="20" customWidth="1"/>
    <col min="10764" max="11008" width="11" style="20"/>
    <col min="11009" max="11009" width="3.6640625" style="20" customWidth="1"/>
    <col min="11010" max="11010" width="7" style="20" customWidth="1"/>
    <col min="11011" max="11011" width="36.33203125" style="20" customWidth="1"/>
    <col min="11012" max="11012" width="27.6640625" style="20" customWidth="1"/>
    <col min="11013" max="11014" width="10.33203125" style="20" customWidth="1"/>
    <col min="11015" max="11015" width="14.6640625" style="20" customWidth="1"/>
    <col min="11016" max="11016" width="16.83203125" style="20" customWidth="1"/>
    <col min="11017" max="11017" width="18.83203125" style="20" customWidth="1"/>
    <col min="11018" max="11018" width="11.1640625" style="20" customWidth="1"/>
    <col min="11019" max="11019" width="15" style="20" customWidth="1"/>
    <col min="11020" max="11264" width="11" style="20"/>
    <col min="11265" max="11265" width="3.6640625" style="20" customWidth="1"/>
    <col min="11266" max="11266" width="7" style="20" customWidth="1"/>
    <col min="11267" max="11267" width="36.33203125" style="20" customWidth="1"/>
    <col min="11268" max="11268" width="27.6640625" style="20" customWidth="1"/>
    <col min="11269" max="11270" width="10.33203125" style="20" customWidth="1"/>
    <col min="11271" max="11271" width="14.6640625" style="20" customWidth="1"/>
    <col min="11272" max="11272" width="16.83203125" style="20" customWidth="1"/>
    <col min="11273" max="11273" width="18.83203125" style="20" customWidth="1"/>
    <col min="11274" max="11274" width="11.1640625" style="20" customWidth="1"/>
    <col min="11275" max="11275" width="15" style="20" customWidth="1"/>
    <col min="11276" max="11520" width="11" style="20"/>
    <col min="11521" max="11521" width="3.6640625" style="20" customWidth="1"/>
    <col min="11522" max="11522" width="7" style="20" customWidth="1"/>
    <col min="11523" max="11523" width="36.33203125" style="20" customWidth="1"/>
    <col min="11524" max="11524" width="27.6640625" style="20" customWidth="1"/>
    <col min="11525" max="11526" width="10.33203125" style="20" customWidth="1"/>
    <col min="11527" max="11527" width="14.6640625" style="20" customWidth="1"/>
    <col min="11528" max="11528" width="16.83203125" style="20" customWidth="1"/>
    <col min="11529" max="11529" width="18.83203125" style="20" customWidth="1"/>
    <col min="11530" max="11530" width="11.1640625" style="20" customWidth="1"/>
    <col min="11531" max="11531" width="15" style="20" customWidth="1"/>
    <col min="11532" max="11776" width="11" style="20"/>
    <col min="11777" max="11777" width="3.6640625" style="20" customWidth="1"/>
    <col min="11778" max="11778" width="7" style="20" customWidth="1"/>
    <col min="11779" max="11779" width="36.33203125" style="20" customWidth="1"/>
    <col min="11780" max="11780" width="27.6640625" style="20" customWidth="1"/>
    <col min="11781" max="11782" width="10.33203125" style="20" customWidth="1"/>
    <col min="11783" max="11783" width="14.6640625" style="20" customWidth="1"/>
    <col min="11784" max="11784" width="16.83203125" style="20" customWidth="1"/>
    <col min="11785" max="11785" width="18.83203125" style="20" customWidth="1"/>
    <col min="11786" max="11786" width="11.1640625" style="20" customWidth="1"/>
    <col min="11787" max="11787" width="15" style="20" customWidth="1"/>
    <col min="11788" max="12032" width="11" style="20"/>
    <col min="12033" max="12033" width="3.6640625" style="20" customWidth="1"/>
    <col min="12034" max="12034" width="7" style="20" customWidth="1"/>
    <col min="12035" max="12035" width="36.33203125" style="20" customWidth="1"/>
    <col min="12036" max="12036" width="27.6640625" style="20" customWidth="1"/>
    <col min="12037" max="12038" width="10.33203125" style="20" customWidth="1"/>
    <col min="12039" max="12039" width="14.6640625" style="20" customWidth="1"/>
    <col min="12040" max="12040" width="16.83203125" style="20" customWidth="1"/>
    <col min="12041" max="12041" width="18.83203125" style="20" customWidth="1"/>
    <col min="12042" max="12042" width="11.1640625" style="20" customWidth="1"/>
    <col min="12043" max="12043" width="15" style="20" customWidth="1"/>
    <col min="12044" max="12288" width="11" style="20"/>
    <col min="12289" max="12289" width="3.6640625" style="20" customWidth="1"/>
    <col min="12290" max="12290" width="7" style="20" customWidth="1"/>
    <col min="12291" max="12291" width="36.33203125" style="20" customWidth="1"/>
    <col min="12292" max="12292" width="27.6640625" style="20" customWidth="1"/>
    <col min="12293" max="12294" width="10.33203125" style="20" customWidth="1"/>
    <col min="12295" max="12295" width="14.6640625" style="20" customWidth="1"/>
    <col min="12296" max="12296" width="16.83203125" style="20" customWidth="1"/>
    <col min="12297" max="12297" width="18.83203125" style="20" customWidth="1"/>
    <col min="12298" max="12298" width="11.1640625" style="20" customWidth="1"/>
    <col min="12299" max="12299" width="15" style="20" customWidth="1"/>
    <col min="12300" max="12544" width="11" style="20"/>
    <col min="12545" max="12545" width="3.6640625" style="20" customWidth="1"/>
    <col min="12546" max="12546" width="7" style="20" customWidth="1"/>
    <col min="12547" max="12547" width="36.33203125" style="20" customWidth="1"/>
    <col min="12548" max="12548" width="27.6640625" style="20" customWidth="1"/>
    <col min="12549" max="12550" width="10.33203125" style="20" customWidth="1"/>
    <col min="12551" max="12551" width="14.6640625" style="20" customWidth="1"/>
    <col min="12552" max="12552" width="16.83203125" style="20" customWidth="1"/>
    <col min="12553" max="12553" width="18.83203125" style="20" customWidth="1"/>
    <col min="12554" max="12554" width="11.1640625" style="20" customWidth="1"/>
    <col min="12555" max="12555" width="15" style="20" customWidth="1"/>
    <col min="12556" max="12800" width="11" style="20"/>
    <col min="12801" max="12801" width="3.6640625" style="20" customWidth="1"/>
    <col min="12802" max="12802" width="7" style="20" customWidth="1"/>
    <col min="12803" max="12803" width="36.33203125" style="20" customWidth="1"/>
    <col min="12804" max="12804" width="27.6640625" style="20" customWidth="1"/>
    <col min="12805" max="12806" width="10.33203125" style="20" customWidth="1"/>
    <col min="12807" max="12807" width="14.6640625" style="20" customWidth="1"/>
    <col min="12808" max="12808" width="16.83203125" style="20" customWidth="1"/>
    <col min="12809" max="12809" width="18.83203125" style="20" customWidth="1"/>
    <col min="12810" max="12810" width="11.1640625" style="20" customWidth="1"/>
    <col min="12811" max="12811" width="15" style="20" customWidth="1"/>
    <col min="12812" max="13056" width="11" style="20"/>
    <col min="13057" max="13057" width="3.6640625" style="20" customWidth="1"/>
    <col min="13058" max="13058" width="7" style="20" customWidth="1"/>
    <col min="13059" max="13059" width="36.33203125" style="20" customWidth="1"/>
    <col min="13060" max="13060" width="27.6640625" style="20" customWidth="1"/>
    <col min="13061" max="13062" width="10.33203125" style="20" customWidth="1"/>
    <col min="13063" max="13063" width="14.6640625" style="20" customWidth="1"/>
    <col min="13064" max="13064" width="16.83203125" style="20" customWidth="1"/>
    <col min="13065" max="13065" width="18.83203125" style="20" customWidth="1"/>
    <col min="13066" max="13066" width="11.1640625" style="20" customWidth="1"/>
    <col min="13067" max="13067" width="15" style="20" customWidth="1"/>
    <col min="13068" max="13312" width="11" style="20"/>
    <col min="13313" max="13313" width="3.6640625" style="20" customWidth="1"/>
    <col min="13314" max="13314" width="7" style="20" customWidth="1"/>
    <col min="13315" max="13315" width="36.33203125" style="20" customWidth="1"/>
    <col min="13316" max="13316" width="27.6640625" style="20" customWidth="1"/>
    <col min="13317" max="13318" width="10.33203125" style="20" customWidth="1"/>
    <col min="13319" max="13319" width="14.6640625" style="20" customWidth="1"/>
    <col min="13320" max="13320" width="16.83203125" style="20" customWidth="1"/>
    <col min="13321" max="13321" width="18.83203125" style="20" customWidth="1"/>
    <col min="13322" max="13322" width="11.1640625" style="20" customWidth="1"/>
    <col min="13323" max="13323" width="15" style="20" customWidth="1"/>
    <col min="13324" max="13568" width="11" style="20"/>
    <col min="13569" max="13569" width="3.6640625" style="20" customWidth="1"/>
    <col min="13570" max="13570" width="7" style="20" customWidth="1"/>
    <col min="13571" max="13571" width="36.33203125" style="20" customWidth="1"/>
    <col min="13572" max="13572" width="27.6640625" style="20" customWidth="1"/>
    <col min="13573" max="13574" width="10.33203125" style="20" customWidth="1"/>
    <col min="13575" max="13575" width="14.6640625" style="20" customWidth="1"/>
    <col min="13576" max="13576" width="16.83203125" style="20" customWidth="1"/>
    <col min="13577" max="13577" width="18.83203125" style="20" customWidth="1"/>
    <col min="13578" max="13578" width="11.1640625" style="20" customWidth="1"/>
    <col min="13579" max="13579" width="15" style="20" customWidth="1"/>
    <col min="13580" max="13824" width="11" style="20"/>
    <col min="13825" max="13825" width="3.6640625" style="20" customWidth="1"/>
    <col min="13826" max="13826" width="7" style="20" customWidth="1"/>
    <col min="13827" max="13827" width="36.33203125" style="20" customWidth="1"/>
    <col min="13828" max="13828" width="27.6640625" style="20" customWidth="1"/>
    <col min="13829" max="13830" width="10.33203125" style="20" customWidth="1"/>
    <col min="13831" max="13831" width="14.6640625" style="20" customWidth="1"/>
    <col min="13832" max="13832" width="16.83203125" style="20" customWidth="1"/>
    <col min="13833" max="13833" width="18.83203125" style="20" customWidth="1"/>
    <col min="13834" max="13834" width="11.1640625" style="20" customWidth="1"/>
    <col min="13835" max="13835" width="15" style="20" customWidth="1"/>
    <col min="13836" max="14080" width="11" style="20"/>
    <col min="14081" max="14081" width="3.6640625" style="20" customWidth="1"/>
    <col min="14082" max="14082" width="7" style="20" customWidth="1"/>
    <col min="14083" max="14083" width="36.33203125" style="20" customWidth="1"/>
    <col min="14084" max="14084" width="27.6640625" style="20" customWidth="1"/>
    <col min="14085" max="14086" width="10.33203125" style="20" customWidth="1"/>
    <col min="14087" max="14087" width="14.6640625" style="20" customWidth="1"/>
    <col min="14088" max="14088" width="16.83203125" style="20" customWidth="1"/>
    <col min="14089" max="14089" width="18.83203125" style="20" customWidth="1"/>
    <col min="14090" max="14090" width="11.1640625" style="20" customWidth="1"/>
    <col min="14091" max="14091" width="15" style="20" customWidth="1"/>
    <col min="14092" max="14336" width="11" style="20"/>
    <col min="14337" max="14337" width="3.6640625" style="20" customWidth="1"/>
    <col min="14338" max="14338" width="7" style="20" customWidth="1"/>
    <col min="14339" max="14339" width="36.33203125" style="20" customWidth="1"/>
    <col min="14340" max="14340" width="27.6640625" style="20" customWidth="1"/>
    <col min="14341" max="14342" width="10.33203125" style="20" customWidth="1"/>
    <col min="14343" max="14343" width="14.6640625" style="20" customWidth="1"/>
    <col min="14344" max="14344" width="16.83203125" style="20" customWidth="1"/>
    <col min="14345" max="14345" width="18.83203125" style="20" customWidth="1"/>
    <col min="14346" max="14346" width="11.1640625" style="20" customWidth="1"/>
    <col min="14347" max="14347" width="15" style="20" customWidth="1"/>
    <col min="14348" max="14592" width="11" style="20"/>
    <col min="14593" max="14593" width="3.6640625" style="20" customWidth="1"/>
    <col min="14594" max="14594" width="7" style="20" customWidth="1"/>
    <col min="14595" max="14595" width="36.33203125" style="20" customWidth="1"/>
    <col min="14596" max="14596" width="27.6640625" style="20" customWidth="1"/>
    <col min="14597" max="14598" width="10.33203125" style="20" customWidth="1"/>
    <col min="14599" max="14599" width="14.6640625" style="20" customWidth="1"/>
    <col min="14600" max="14600" width="16.83203125" style="20" customWidth="1"/>
    <col min="14601" max="14601" width="18.83203125" style="20" customWidth="1"/>
    <col min="14602" max="14602" width="11.1640625" style="20" customWidth="1"/>
    <col min="14603" max="14603" width="15" style="20" customWidth="1"/>
    <col min="14604" max="14848" width="11" style="20"/>
    <col min="14849" max="14849" width="3.6640625" style="20" customWidth="1"/>
    <col min="14850" max="14850" width="7" style="20" customWidth="1"/>
    <col min="14851" max="14851" width="36.33203125" style="20" customWidth="1"/>
    <col min="14852" max="14852" width="27.6640625" style="20" customWidth="1"/>
    <col min="14853" max="14854" width="10.33203125" style="20" customWidth="1"/>
    <col min="14855" max="14855" width="14.6640625" style="20" customWidth="1"/>
    <col min="14856" max="14856" width="16.83203125" style="20" customWidth="1"/>
    <col min="14857" max="14857" width="18.83203125" style="20" customWidth="1"/>
    <col min="14858" max="14858" width="11.1640625" style="20" customWidth="1"/>
    <col min="14859" max="14859" width="15" style="20" customWidth="1"/>
    <col min="14860" max="15104" width="11" style="20"/>
    <col min="15105" max="15105" width="3.6640625" style="20" customWidth="1"/>
    <col min="15106" max="15106" width="7" style="20" customWidth="1"/>
    <col min="15107" max="15107" width="36.33203125" style="20" customWidth="1"/>
    <col min="15108" max="15108" width="27.6640625" style="20" customWidth="1"/>
    <col min="15109" max="15110" width="10.33203125" style="20" customWidth="1"/>
    <col min="15111" max="15111" width="14.6640625" style="20" customWidth="1"/>
    <col min="15112" max="15112" width="16.83203125" style="20" customWidth="1"/>
    <col min="15113" max="15113" width="18.83203125" style="20" customWidth="1"/>
    <col min="15114" max="15114" width="11.1640625" style="20" customWidth="1"/>
    <col min="15115" max="15115" width="15" style="20" customWidth="1"/>
    <col min="15116" max="15360" width="11" style="20"/>
    <col min="15361" max="15361" width="3.6640625" style="20" customWidth="1"/>
    <col min="15362" max="15362" width="7" style="20" customWidth="1"/>
    <col min="15363" max="15363" width="36.33203125" style="20" customWidth="1"/>
    <col min="15364" max="15364" width="27.6640625" style="20" customWidth="1"/>
    <col min="15365" max="15366" width="10.33203125" style="20" customWidth="1"/>
    <col min="15367" max="15367" width="14.6640625" style="20" customWidth="1"/>
    <col min="15368" max="15368" width="16.83203125" style="20" customWidth="1"/>
    <col min="15369" max="15369" width="18.83203125" style="20" customWidth="1"/>
    <col min="15370" max="15370" width="11.1640625" style="20" customWidth="1"/>
    <col min="15371" max="15371" width="15" style="20" customWidth="1"/>
    <col min="15372" max="15616" width="11" style="20"/>
    <col min="15617" max="15617" width="3.6640625" style="20" customWidth="1"/>
    <col min="15618" max="15618" width="7" style="20" customWidth="1"/>
    <col min="15619" max="15619" width="36.33203125" style="20" customWidth="1"/>
    <col min="15620" max="15620" width="27.6640625" style="20" customWidth="1"/>
    <col min="15621" max="15622" width="10.33203125" style="20" customWidth="1"/>
    <col min="15623" max="15623" width="14.6640625" style="20" customWidth="1"/>
    <col min="15624" max="15624" width="16.83203125" style="20" customWidth="1"/>
    <col min="15625" max="15625" width="18.83203125" style="20" customWidth="1"/>
    <col min="15626" max="15626" width="11.1640625" style="20" customWidth="1"/>
    <col min="15627" max="15627" width="15" style="20" customWidth="1"/>
    <col min="15628" max="15872" width="11" style="20"/>
    <col min="15873" max="15873" width="3.6640625" style="20" customWidth="1"/>
    <col min="15874" max="15874" width="7" style="20" customWidth="1"/>
    <col min="15875" max="15875" width="36.33203125" style="20" customWidth="1"/>
    <col min="15876" max="15876" width="27.6640625" style="20" customWidth="1"/>
    <col min="15877" max="15878" width="10.33203125" style="20" customWidth="1"/>
    <col min="15879" max="15879" width="14.6640625" style="20" customWidth="1"/>
    <col min="15880" max="15880" width="16.83203125" style="20" customWidth="1"/>
    <col min="15881" max="15881" width="18.83203125" style="20" customWidth="1"/>
    <col min="15882" max="15882" width="11.1640625" style="20" customWidth="1"/>
    <col min="15883" max="15883" width="15" style="20" customWidth="1"/>
    <col min="15884" max="16128" width="11" style="20"/>
    <col min="16129" max="16129" width="3.6640625" style="20" customWidth="1"/>
    <col min="16130" max="16130" width="7" style="20" customWidth="1"/>
    <col min="16131" max="16131" width="36.33203125" style="20" customWidth="1"/>
    <col min="16132" max="16132" width="27.6640625" style="20" customWidth="1"/>
    <col min="16133" max="16134" width="10.33203125" style="20" customWidth="1"/>
    <col min="16135" max="16135" width="14.6640625" style="20" customWidth="1"/>
    <col min="16136" max="16136" width="16.83203125" style="20" customWidth="1"/>
    <col min="16137" max="16137" width="18.83203125" style="20" customWidth="1"/>
    <col min="16138" max="16138" width="11.1640625" style="20" customWidth="1"/>
    <col min="16139" max="16139" width="15" style="20" customWidth="1"/>
    <col min="16140" max="16384" width="11" style="20"/>
  </cols>
  <sheetData>
    <row r="1" spans="1:247" s="229" customFormat="1" ht="16">
      <c r="A1" s="13"/>
      <c r="B1" s="14"/>
      <c r="C1" s="14"/>
      <c r="E1" s="231"/>
      <c r="F1" s="231"/>
      <c r="G1" s="231"/>
      <c r="H1" s="17"/>
      <c r="I1" s="17"/>
      <c r="J1" s="231"/>
    </row>
    <row r="2" spans="1:247" ht="17">
      <c r="A2" s="18"/>
      <c r="B2" s="26" t="s">
        <v>0</v>
      </c>
      <c r="C2" s="233"/>
      <c r="D2" s="21"/>
      <c r="E2" s="27"/>
      <c r="F2" s="497" t="s">
        <v>1</v>
      </c>
      <c r="G2" s="497"/>
      <c r="H2" s="243" t="s">
        <v>195</v>
      </c>
      <c r="I2" s="28"/>
      <c r="J2" s="24"/>
    </row>
    <row r="3" spans="1:247" s="33" customFormat="1" ht="17">
      <c r="A3" s="13"/>
      <c r="B3" s="22"/>
      <c r="C3" s="29" t="s">
        <v>46</v>
      </c>
      <c r="D3" s="30"/>
      <c r="E3" s="22"/>
      <c r="F3" s="31" t="s">
        <v>2</v>
      </c>
      <c r="G3" s="22"/>
      <c r="H3" s="244" t="s">
        <v>144</v>
      </c>
      <c r="I3" s="32"/>
      <c r="J3" s="24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29"/>
      <c r="GF3" s="229"/>
      <c r="GG3" s="229"/>
      <c r="GH3" s="229"/>
      <c r="GI3" s="229"/>
      <c r="GJ3" s="229"/>
      <c r="GK3" s="229"/>
      <c r="GL3" s="229"/>
      <c r="GM3" s="229"/>
      <c r="GN3" s="229"/>
      <c r="GO3" s="229"/>
      <c r="GP3" s="229"/>
      <c r="GQ3" s="229"/>
      <c r="GR3" s="229"/>
      <c r="GS3" s="229"/>
      <c r="GT3" s="229"/>
      <c r="GU3" s="229"/>
      <c r="GV3" s="229"/>
      <c r="GW3" s="229"/>
      <c r="GX3" s="229"/>
      <c r="GY3" s="229"/>
      <c r="GZ3" s="229"/>
      <c r="HA3" s="229"/>
      <c r="HB3" s="229"/>
      <c r="HC3" s="229"/>
      <c r="HD3" s="229"/>
      <c r="HE3" s="229"/>
      <c r="HF3" s="229"/>
      <c r="HG3" s="229"/>
      <c r="HH3" s="229"/>
      <c r="HI3" s="229"/>
      <c r="HJ3" s="229"/>
      <c r="HK3" s="229"/>
      <c r="HL3" s="229"/>
      <c r="HM3" s="229"/>
      <c r="HN3" s="229"/>
      <c r="HO3" s="229"/>
      <c r="HP3" s="229"/>
      <c r="HQ3" s="229"/>
      <c r="HR3" s="229"/>
      <c r="HS3" s="229"/>
      <c r="HT3" s="229"/>
      <c r="HU3" s="229"/>
      <c r="HV3" s="229"/>
      <c r="HW3" s="229"/>
      <c r="HX3" s="229"/>
      <c r="HY3" s="229"/>
      <c r="HZ3" s="229"/>
      <c r="IA3" s="229"/>
      <c r="IB3" s="229"/>
      <c r="IC3" s="229"/>
      <c r="ID3" s="229"/>
      <c r="IE3" s="229"/>
      <c r="IF3" s="229"/>
      <c r="IG3" s="229"/>
      <c r="IH3" s="229"/>
      <c r="II3" s="229"/>
      <c r="IJ3" s="229"/>
      <c r="IK3" s="229"/>
      <c r="IL3" s="229"/>
      <c r="IM3" s="229"/>
    </row>
    <row r="4" spans="1:247" s="33" customFormat="1" ht="17" thickBot="1">
      <c r="A4" s="13"/>
      <c r="B4" s="231"/>
      <c r="C4" s="34"/>
      <c r="D4" s="35"/>
      <c r="E4" s="36"/>
      <c r="F4" s="36"/>
      <c r="G4" s="36"/>
      <c r="H4" s="36"/>
      <c r="I4" s="36"/>
      <c r="J4" s="36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29"/>
      <c r="GE4" s="229"/>
      <c r="GF4" s="229"/>
      <c r="GG4" s="229"/>
      <c r="GH4" s="229"/>
      <c r="GI4" s="229"/>
      <c r="GJ4" s="229"/>
      <c r="GK4" s="229"/>
      <c r="GL4" s="229"/>
      <c r="GM4" s="229"/>
      <c r="GN4" s="229"/>
      <c r="GO4" s="229"/>
      <c r="GP4" s="229"/>
      <c r="GQ4" s="229"/>
      <c r="GR4" s="229"/>
      <c r="GS4" s="229"/>
      <c r="GT4" s="229"/>
      <c r="GU4" s="229"/>
      <c r="GV4" s="229"/>
      <c r="GW4" s="229"/>
      <c r="GX4" s="229"/>
      <c r="GY4" s="229"/>
      <c r="GZ4" s="229"/>
      <c r="HA4" s="229"/>
      <c r="HB4" s="229"/>
      <c r="HC4" s="229"/>
      <c r="HD4" s="229"/>
      <c r="HE4" s="229"/>
      <c r="HF4" s="229"/>
      <c r="HG4" s="229"/>
      <c r="HH4" s="229"/>
      <c r="HI4" s="229"/>
      <c r="HJ4" s="229"/>
      <c r="HK4" s="229"/>
      <c r="HL4" s="229"/>
      <c r="HM4" s="229"/>
      <c r="HN4" s="229"/>
      <c r="HO4" s="229"/>
      <c r="HP4" s="229"/>
      <c r="HQ4" s="229"/>
      <c r="HR4" s="229"/>
      <c r="HS4" s="229"/>
      <c r="HT4" s="229"/>
      <c r="HU4" s="229"/>
      <c r="HV4" s="229"/>
      <c r="HW4" s="229"/>
      <c r="HX4" s="229"/>
      <c r="HY4" s="229"/>
      <c r="HZ4" s="229"/>
      <c r="IA4" s="229"/>
      <c r="IB4" s="229"/>
      <c r="IC4" s="229"/>
      <c r="ID4" s="229"/>
      <c r="IE4" s="229"/>
      <c r="IF4" s="229"/>
      <c r="IG4" s="229"/>
      <c r="IH4" s="229"/>
      <c r="II4" s="229"/>
      <c r="IJ4" s="229"/>
      <c r="IK4" s="229"/>
      <c r="IL4" s="229"/>
    </row>
    <row r="5" spans="1:247" ht="34">
      <c r="A5" s="18"/>
      <c r="B5" s="37" t="s">
        <v>3</v>
      </c>
      <c r="C5" s="38" t="s">
        <v>4</v>
      </c>
      <c r="D5" s="38" t="s">
        <v>5</v>
      </c>
      <c r="E5" s="38" t="s">
        <v>6</v>
      </c>
      <c r="F5" s="38" t="s">
        <v>7</v>
      </c>
      <c r="G5" s="38" t="s">
        <v>8</v>
      </c>
      <c r="H5" s="39" t="s">
        <v>9</v>
      </c>
      <c r="I5" s="39" t="s">
        <v>10</v>
      </c>
      <c r="J5" s="40" t="s">
        <v>37</v>
      </c>
      <c r="K5" s="20"/>
      <c r="IM5" s="41"/>
    </row>
    <row r="6" spans="1:247" ht="16">
      <c r="A6" s="18"/>
      <c r="B6" s="42"/>
      <c r="C6" s="43"/>
      <c r="D6" s="43"/>
      <c r="E6" s="44"/>
      <c r="F6" s="44"/>
      <c r="G6" s="44"/>
      <c r="H6" s="45"/>
      <c r="I6" s="45"/>
      <c r="J6" s="46"/>
      <c r="K6" s="20"/>
      <c r="IM6" s="41"/>
    </row>
    <row r="7" spans="1:247" s="54" customFormat="1" ht="16">
      <c r="A7" s="18"/>
      <c r="B7" s="47" t="s">
        <v>11</v>
      </c>
      <c r="C7" s="48" t="s">
        <v>12</v>
      </c>
      <c r="D7" s="49"/>
      <c r="E7" s="50"/>
      <c r="F7" s="50"/>
      <c r="G7" s="50"/>
      <c r="H7" s="51"/>
      <c r="I7" s="52">
        <f>SUM(I8,I14,I16,I20)</f>
        <v>732350</v>
      </c>
      <c r="J7" s="53"/>
      <c r="IM7" s="55"/>
    </row>
    <row r="8" spans="1:247" s="54" customFormat="1" ht="16">
      <c r="A8" s="18"/>
      <c r="B8" s="56" t="s">
        <v>13</v>
      </c>
      <c r="C8" s="57" t="s">
        <v>14</v>
      </c>
      <c r="D8" s="58"/>
      <c r="E8" s="59"/>
      <c r="F8" s="59"/>
      <c r="G8" s="59"/>
      <c r="H8" s="60"/>
      <c r="I8" s="61">
        <f>SUM(I9:I13)</f>
        <v>462800</v>
      </c>
      <c r="J8" s="62"/>
      <c r="IM8" s="55"/>
    </row>
    <row r="9" spans="1:247" s="41" customFormat="1" ht="17">
      <c r="A9" s="18"/>
      <c r="B9" s="3">
        <v>1</v>
      </c>
      <c r="C9" s="4" t="s">
        <v>15</v>
      </c>
      <c r="D9" s="4"/>
      <c r="E9" s="5">
        <v>50</v>
      </c>
      <c r="F9" s="5">
        <v>2</v>
      </c>
      <c r="G9" s="6" t="s">
        <v>16</v>
      </c>
      <c r="H9" s="375">
        <v>450</v>
      </c>
      <c r="I9" s="7">
        <f>H9*E9*F9</f>
        <v>45000</v>
      </c>
      <c r="J9" s="8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</row>
    <row r="10" spans="1:247" ht="17">
      <c r="A10" s="18"/>
      <c r="B10" s="63">
        <v>2</v>
      </c>
      <c r="C10" s="9" t="s">
        <v>38</v>
      </c>
      <c r="D10" s="9" t="s">
        <v>199</v>
      </c>
      <c r="E10" s="64">
        <v>50</v>
      </c>
      <c r="F10" s="64">
        <v>14</v>
      </c>
      <c r="G10" s="65" t="s">
        <v>16</v>
      </c>
      <c r="H10" s="377">
        <v>450</v>
      </c>
      <c r="I10" s="66">
        <f>H10*E10*F10</f>
        <v>315000</v>
      </c>
      <c r="J10" s="67"/>
      <c r="L10" s="229"/>
      <c r="M10" s="229"/>
      <c r="N10" s="229"/>
      <c r="O10" s="229"/>
    </row>
    <row r="11" spans="1:247" ht="17">
      <c r="A11" s="18"/>
      <c r="B11" s="3">
        <v>3</v>
      </c>
      <c r="C11" s="4" t="s">
        <v>18</v>
      </c>
      <c r="D11" s="4"/>
      <c r="E11" s="5">
        <v>50</v>
      </c>
      <c r="F11" s="5">
        <v>4</v>
      </c>
      <c r="G11" s="6" t="s">
        <v>16</v>
      </c>
      <c r="H11" s="377">
        <v>450</v>
      </c>
      <c r="I11" s="7">
        <f>H11*E11*F11</f>
        <v>90000</v>
      </c>
      <c r="J11" s="8"/>
      <c r="K11" s="20"/>
    </row>
    <row r="12" spans="1:247" ht="17">
      <c r="A12" s="18"/>
      <c r="B12" s="10">
        <v>4</v>
      </c>
      <c r="C12" s="11" t="s">
        <v>19</v>
      </c>
      <c r="D12" s="4" t="s">
        <v>47</v>
      </c>
      <c r="E12" s="5">
        <v>1</v>
      </c>
      <c r="F12" s="12">
        <v>2</v>
      </c>
      <c r="G12" s="6" t="s">
        <v>16</v>
      </c>
      <c r="H12" s="378">
        <v>800</v>
      </c>
      <c r="I12" s="7">
        <f>E12*F12*H12</f>
        <v>1600</v>
      </c>
      <c r="J12" s="8"/>
      <c r="K12" s="20"/>
    </row>
    <row r="13" spans="1:247" ht="17">
      <c r="A13" s="18"/>
      <c r="B13" s="3">
        <v>5</v>
      </c>
      <c r="C13" s="4" t="s">
        <v>20</v>
      </c>
      <c r="D13" s="4" t="s">
        <v>199</v>
      </c>
      <c r="E13" s="5">
        <v>1</v>
      </c>
      <c r="F13" s="5">
        <v>14</v>
      </c>
      <c r="G13" s="6" t="s">
        <v>16</v>
      </c>
      <c r="H13" s="378">
        <v>800</v>
      </c>
      <c r="I13" s="7">
        <f>H13*E13*F13</f>
        <v>11200</v>
      </c>
      <c r="J13" s="103"/>
      <c r="K13" s="20"/>
    </row>
    <row r="14" spans="1:247" s="54" customFormat="1" ht="16">
      <c r="A14" s="18"/>
      <c r="B14" s="56" t="s">
        <v>21</v>
      </c>
      <c r="C14" s="57" t="s">
        <v>22</v>
      </c>
      <c r="D14" s="246"/>
      <c r="E14" s="247"/>
      <c r="F14" s="247"/>
      <c r="G14" s="247"/>
      <c r="H14" s="379"/>
      <c r="I14" s="61">
        <f>SUM(I15:I15)</f>
        <v>20000</v>
      </c>
      <c r="J14" s="62"/>
      <c r="IM14" s="55"/>
    </row>
    <row r="15" spans="1:247" s="74" customFormat="1" ht="51">
      <c r="A15" s="18"/>
      <c r="B15" s="258">
        <v>1</v>
      </c>
      <c r="C15" s="239" t="s">
        <v>200</v>
      </c>
      <c r="D15" s="259"/>
      <c r="E15" s="70">
        <v>1</v>
      </c>
      <c r="F15" s="70">
        <v>1</v>
      </c>
      <c r="G15" s="81" t="s">
        <v>30</v>
      </c>
      <c r="H15" s="377">
        <v>20000</v>
      </c>
      <c r="I15" s="260">
        <f>H15*E15*F15</f>
        <v>20000</v>
      </c>
      <c r="J15" s="73"/>
    </row>
    <row r="16" spans="1:247" s="54" customFormat="1" ht="16">
      <c r="A16" s="18"/>
      <c r="B16" s="56" t="s">
        <v>23</v>
      </c>
      <c r="C16" s="57" t="s">
        <v>24</v>
      </c>
      <c r="D16" s="58"/>
      <c r="E16" s="59"/>
      <c r="F16" s="59"/>
      <c r="G16" s="59"/>
      <c r="H16" s="379"/>
      <c r="I16" s="61">
        <f>SUM(I17:I19)</f>
        <v>19550</v>
      </c>
      <c r="J16" s="62"/>
      <c r="IM16" s="55"/>
    </row>
    <row r="17" spans="1:247" s="54" customFormat="1" ht="17">
      <c r="A17" s="18"/>
      <c r="B17" s="75">
        <v>1</v>
      </c>
      <c r="C17" s="76" t="s">
        <v>25</v>
      </c>
      <c r="D17" s="76"/>
      <c r="E17" s="77">
        <v>17</v>
      </c>
      <c r="F17" s="77">
        <v>1</v>
      </c>
      <c r="G17" s="78" t="s">
        <v>26</v>
      </c>
      <c r="H17" s="380">
        <v>150</v>
      </c>
      <c r="I17" s="79">
        <f>E17*F17*H17</f>
        <v>2550</v>
      </c>
      <c r="J17" s="80"/>
      <c r="IM17" s="55"/>
    </row>
    <row r="18" spans="1:247" s="54" customFormat="1" ht="17">
      <c r="A18" s="18"/>
      <c r="B18" s="75">
        <v>2</v>
      </c>
      <c r="C18" s="76" t="s">
        <v>27</v>
      </c>
      <c r="D18" s="76"/>
      <c r="E18" s="77">
        <v>150</v>
      </c>
      <c r="F18" s="77">
        <v>1</v>
      </c>
      <c r="G18" s="78" t="s">
        <v>28</v>
      </c>
      <c r="H18" s="381">
        <v>100</v>
      </c>
      <c r="I18" s="79">
        <f>E18*F18*H18</f>
        <v>15000</v>
      </c>
      <c r="J18" s="80"/>
      <c r="IM18" s="55"/>
    </row>
    <row r="19" spans="1:247" s="54" customFormat="1" ht="17">
      <c r="A19" s="18"/>
      <c r="B19" s="75">
        <v>3</v>
      </c>
      <c r="C19" s="76" t="s">
        <v>202</v>
      </c>
      <c r="D19" s="76" t="s">
        <v>29</v>
      </c>
      <c r="E19" s="77">
        <v>1</v>
      </c>
      <c r="F19" s="77">
        <v>1</v>
      </c>
      <c r="G19" s="78" t="s">
        <v>30</v>
      </c>
      <c r="H19" s="381">
        <v>2000</v>
      </c>
      <c r="I19" s="79">
        <f>E19*F19*H19</f>
        <v>2000</v>
      </c>
      <c r="J19" s="80"/>
      <c r="IM19" s="55"/>
    </row>
    <row r="20" spans="1:247" s="54" customFormat="1" ht="16">
      <c r="A20" s="18"/>
      <c r="B20" s="56" t="s">
        <v>31</v>
      </c>
      <c r="C20" s="57" t="s">
        <v>32</v>
      </c>
      <c r="D20" s="58"/>
      <c r="E20" s="59"/>
      <c r="F20" s="59"/>
      <c r="G20" s="59"/>
      <c r="H20" s="382"/>
      <c r="I20" s="61">
        <f>SUM(I21:I22)</f>
        <v>230000</v>
      </c>
      <c r="J20" s="62"/>
      <c r="IM20" s="55"/>
    </row>
    <row r="21" spans="1:247" s="74" customFormat="1" ht="17">
      <c r="A21" s="18"/>
      <c r="B21" s="68">
        <v>1</v>
      </c>
      <c r="C21" s="69"/>
      <c r="D21" s="69" t="s">
        <v>39</v>
      </c>
      <c r="E21" s="70">
        <v>5</v>
      </c>
      <c r="F21" s="70">
        <v>1</v>
      </c>
      <c r="G21" s="81" t="s">
        <v>40</v>
      </c>
      <c r="H21" s="377">
        <v>23000</v>
      </c>
      <c r="I21" s="72">
        <f>H21*E21*F21</f>
        <v>115000</v>
      </c>
      <c r="J21" s="73"/>
    </row>
    <row r="22" spans="1:247" s="74" customFormat="1" ht="17">
      <c r="A22" s="18"/>
      <c r="B22" s="68">
        <v>2</v>
      </c>
      <c r="C22" s="69"/>
      <c r="D22" s="69" t="s">
        <v>39</v>
      </c>
      <c r="E22" s="70">
        <v>5</v>
      </c>
      <c r="F22" s="82">
        <v>1</v>
      </c>
      <c r="G22" s="82" t="s">
        <v>41</v>
      </c>
      <c r="H22" s="377">
        <v>23000</v>
      </c>
      <c r="I22" s="72">
        <f>H22*E22*F22</f>
        <v>115000</v>
      </c>
      <c r="J22" s="73"/>
    </row>
    <row r="23" spans="1:247" s="54" customFormat="1" ht="16">
      <c r="A23" s="18"/>
      <c r="B23" s="47" t="s">
        <v>33</v>
      </c>
      <c r="C23" s="48" t="s">
        <v>42</v>
      </c>
      <c r="D23" s="49"/>
      <c r="E23" s="50"/>
      <c r="F23" s="50"/>
      <c r="G23" s="50"/>
      <c r="H23" s="51"/>
      <c r="I23" s="52">
        <f>SUM(I7)</f>
        <v>732350</v>
      </c>
      <c r="J23" s="53"/>
      <c r="IM23" s="55"/>
    </row>
    <row r="24" spans="1:247" s="74" customFormat="1" ht="16">
      <c r="A24" s="18"/>
      <c r="B24" s="68"/>
      <c r="C24" s="69"/>
      <c r="D24" s="69"/>
      <c r="E24" s="70"/>
      <c r="F24" s="70"/>
      <c r="G24" s="81"/>
      <c r="H24" s="83"/>
      <c r="I24" s="84"/>
      <c r="J24" s="85"/>
    </row>
    <row r="25" spans="1:247" s="54" customFormat="1" ht="16">
      <c r="A25" s="18"/>
      <c r="B25" s="47" t="s">
        <v>34</v>
      </c>
      <c r="C25" s="48" t="s">
        <v>35</v>
      </c>
      <c r="D25" s="49"/>
      <c r="E25" s="50"/>
      <c r="F25" s="50"/>
      <c r="G25" s="50"/>
      <c r="H25" s="86">
        <v>0.06</v>
      </c>
      <c r="I25" s="52">
        <f>I23*H25</f>
        <v>43941</v>
      </c>
      <c r="J25" s="53"/>
      <c r="IM25" s="55"/>
    </row>
    <row r="26" spans="1:247" s="74" customFormat="1" ht="16">
      <c r="A26" s="18"/>
      <c r="B26" s="68"/>
      <c r="C26" s="69"/>
      <c r="D26" s="69"/>
      <c r="E26" s="70"/>
      <c r="F26" s="70"/>
      <c r="G26" s="81"/>
      <c r="H26" s="83"/>
      <c r="I26" s="72"/>
      <c r="J26" s="85"/>
    </row>
    <row r="27" spans="1:247" s="54" customFormat="1" ht="16">
      <c r="A27" s="18"/>
      <c r="B27" s="47" t="s">
        <v>36</v>
      </c>
      <c r="C27" s="48" t="s">
        <v>43</v>
      </c>
      <c r="D27" s="49"/>
      <c r="E27" s="50"/>
      <c r="F27" s="50"/>
      <c r="G27" s="50"/>
      <c r="H27" s="87" t="s">
        <v>44</v>
      </c>
      <c r="I27" s="88">
        <f>I25+I23</f>
        <v>776291</v>
      </c>
      <c r="J27" s="53"/>
      <c r="IM27" s="55"/>
    </row>
    <row r="28" spans="1:247" s="74" customFormat="1" ht="17" thickBot="1">
      <c r="A28" s="18"/>
      <c r="B28" s="89"/>
      <c r="C28" s="90"/>
      <c r="D28" s="90"/>
      <c r="E28" s="91"/>
      <c r="F28" s="91"/>
      <c r="G28" s="92"/>
      <c r="H28" s="93"/>
      <c r="I28" s="94"/>
      <c r="J28" s="95"/>
    </row>
    <row r="29" spans="1:247" s="13" customFormat="1" ht="16">
      <c r="B29" s="96"/>
      <c r="C29" s="96"/>
      <c r="D29" s="97"/>
      <c r="J29" s="98"/>
    </row>
    <row r="30" spans="1:247" ht="16">
      <c r="A30" s="18"/>
      <c r="B30" s="19"/>
      <c r="C30" s="99"/>
      <c r="D30" s="99"/>
      <c r="E30" s="229"/>
      <c r="F30" s="229"/>
      <c r="G30" s="229"/>
      <c r="H30" s="17"/>
      <c r="I30" s="17"/>
      <c r="J30" s="231"/>
    </row>
    <row r="31" spans="1:247" ht="16">
      <c r="A31" s="18"/>
      <c r="B31" s="19"/>
      <c r="C31" s="99"/>
      <c r="D31" s="99"/>
      <c r="E31" s="229"/>
      <c r="F31" s="229"/>
      <c r="G31" s="229"/>
      <c r="H31" s="17"/>
      <c r="I31" s="17"/>
      <c r="J31" s="231"/>
    </row>
    <row r="32" spans="1:247" ht="16">
      <c r="A32" s="18"/>
      <c r="B32" s="19"/>
      <c r="C32" s="99"/>
      <c r="D32" s="99"/>
      <c r="E32" s="229"/>
      <c r="F32" s="229"/>
      <c r="G32" s="229"/>
      <c r="H32" s="17"/>
      <c r="I32" s="17"/>
      <c r="J32" s="231"/>
    </row>
    <row r="33" spans="1:11" ht="16">
      <c r="A33" s="18"/>
      <c r="B33" s="19"/>
      <c r="C33" s="99"/>
      <c r="D33" s="99"/>
      <c r="E33" s="229"/>
      <c r="F33" s="229"/>
      <c r="G33" s="229"/>
      <c r="H33" s="17"/>
      <c r="I33" s="17"/>
      <c r="J33" s="231"/>
    </row>
    <row r="34" spans="1:11" ht="16">
      <c r="A34" s="18"/>
      <c r="B34" s="19"/>
      <c r="C34" s="99"/>
      <c r="D34" s="99"/>
      <c r="E34" s="229"/>
      <c r="F34" s="229"/>
      <c r="G34" s="229"/>
      <c r="H34" s="17"/>
      <c r="I34" s="17"/>
      <c r="J34" s="231"/>
    </row>
    <row r="35" spans="1:11" ht="16">
      <c r="A35" s="18"/>
      <c r="B35" s="19"/>
      <c r="C35" s="99"/>
      <c r="D35" s="99"/>
      <c r="E35" s="229"/>
      <c r="F35" s="229"/>
      <c r="G35" s="229"/>
      <c r="H35" s="17"/>
      <c r="I35" s="17"/>
      <c r="J35" s="231"/>
    </row>
    <row r="36" spans="1:11" ht="16">
      <c r="A36" s="18"/>
      <c r="B36" s="19"/>
      <c r="C36" s="99"/>
      <c r="D36" s="99"/>
      <c r="E36" s="229"/>
      <c r="F36" s="229"/>
      <c r="G36" s="229"/>
      <c r="H36" s="17"/>
      <c r="I36" s="17"/>
      <c r="J36" s="231"/>
    </row>
    <row r="37" spans="1:11" ht="16">
      <c r="A37" s="18"/>
      <c r="B37" s="19"/>
      <c r="C37" s="99"/>
      <c r="D37" s="99"/>
      <c r="E37" s="229"/>
      <c r="F37" s="229"/>
      <c r="G37" s="229"/>
      <c r="H37" s="17"/>
      <c r="I37" s="17"/>
      <c r="J37" s="231"/>
    </row>
    <row r="38" spans="1:11" ht="16">
      <c r="A38" s="18"/>
      <c r="B38" s="19"/>
      <c r="C38" s="99"/>
      <c r="D38" s="99"/>
      <c r="E38" s="498"/>
      <c r="F38" s="498"/>
      <c r="G38" s="498"/>
      <c r="H38" s="498"/>
      <c r="I38" s="498"/>
      <c r="J38" s="229"/>
    </row>
    <row r="39" spans="1:11" ht="16">
      <c r="A39" s="18"/>
      <c r="B39" s="19"/>
      <c r="C39" s="99"/>
      <c r="D39" s="99"/>
      <c r="E39" s="498"/>
      <c r="F39" s="498"/>
      <c r="G39" s="498"/>
      <c r="H39" s="498"/>
      <c r="I39" s="498"/>
      <c r="J39" s="229"/>
      <c r="K39" s="20"/>
    </row>
    <row r="40" spans="1:11" ht="16">
      <c r="A40" s="18"/>
      <c r="B40" s="19"/>
      <c r="C40" s="99"/>
      <c r="D40" s="99"/>
      <c r="E40" s="498"/>
      <c r="F40" s="498"/>
      <c r="G40" s="498"/>
      <c r="H40" s="498"/>
      <c r="I40" s="498"/>
      <c r="J40" s="229"/>
      <c r="K40" s="20"/>
    </row>
    <row r="41" spans="1:11" ht="16">
      <c r="A41" s="18"/>
      <c r="B41" s="19"/>
      <c r="C41" s="99"/>
      <c r="D41" s="99"/>
      <c r="E41" s="498"/>
      <c r="F41" s="498"/>
      <c r="G41" s="498"/>
      <c r="H41" s="498"/>
      <c r="I41" s="498"/>
      <c r="J41" s="229"/>
      <c r="K41" s="20"/>
    </row>
    <row r="42" spans="1:11" ht="16">
      <c r="A42" s="18"/>
      <c r="B42" s="19"/>
      <c r="C42" s="99"/>
      <c r="D42" s="99"/>
      <c r="E42" s="498"/>
      <c r="F42" s="498"/>
      <c r="G42" s="498"/>
      <c r="H42" s="498"/>
      <c r="I42" s="498"/>
      <c r="J42" s="229"/>
      <c r="K42" s="20"/>
    </row>
    <row r="43" spans="1:11" ht="16">
      <c r="A43" s="18"/>
      <c r="B43" s="19"/>
      <c r="C43" s="99"/>
      <c r="D43" s="99"/>
      <c r="E43" s="498"/>
      <c r="F43" s="498"/>
      <c r="G43" s="498"/>
      <c r="H43" s="498"/>
      <c r="I43" s="498"/>
      <c r="J43" s="229"/>
      <c r="K43" s="20"/>
    </row>
    <row r="44" spans="1:11" ht="16">
      <c r="A44" s="18"/>
      <c r="B44" s="19"/>
      <c r="C44" s="99"/>
      <c r="D44" s="99"/>
      <c r="E44" s="498"/>
      <c r="F44" s="498"/>
      <c r="G44" s="498"/>
      <c r="H44" s="498"/>
      <c r="I44" s="498"/>
      <c r="J44" s="229"/>
      <c r="K44" s="20"/>
    </row>
    <row r="45" spans="1:11" ht="16">
      <c r="A45" s="18"/>
      <c r="B45" s="19"/>
      <c r="C45" s="99"/>
      <c r="D45" s="99"/>
      <c r="E45" s="498"/>
      <c r="F45" s="498"/>
      <c r="G45" s="498"/>
      <c r="H45" s="498"/>
      <c r="I45" s="498"/>
      <c r="J45" s="229"/>
      <c r="K45" s="20"/>
    </row>
    <row r="46" spans="1:11" ht="16">
      <c r="A46" s="18"/>
      <c r="B46" s="19"/>
      <c r="C46" s="99"/>
      <c r="D46" s="99"/>
      <c r="E46" s="498"/>
      <c r="F46" s="498"/>
      <c r="G46" s="498"/>
      <c r="H46" s="498"/>
      <c r="I46" s="498"/>
      <c r="J46" s="229"/>
      <c r="K46" s="20"/>
    </row>
    <row r="47" spans="1:11" ht="16">
      <c r="A47" s="18"/>
      <c r="B47" s="19"/>
      <c r="C47" s="229"/>
      <c r="D47" s="229"/>
      <c r="E47" s="498"/>
      <c r="F47" s="498"/>
      <c r="G47" s="498"/>
      <c r="H47" s="498"/>
      <c r="I47" s="498"/>
      <c r="J47" s="229"/>
      <c r="K47" s="20"/>
    </row>
    <row r="48" spans="1:11" ht="16">
      <c r="A48" s="18"/>
      <c r="B48" s="19"/>
      <c r="C48" s="99"/>
      <c r="D48" s="99"/>
      <c r="E48" s="499"/>
      <c r="F48" s="499"/>
      <c r="G48" s="499"/>
      <c r="H48" s="499"/>
      <c r="I48" s="499"/>
      <c r="J48" s="230"/>
      <c r="K48" s="20"/>
    </row>
    <row r="49" spans="1:11" ht="16">
      <c r="A49" s="18"/>
      <c r="B49" s="19"/>
      <c r="C49" s="101"/>
      <c r="D49" s="101"/>
      <c r="E49" s="499"/>
      <c r="F49" s="499"/>
      <c r="G49" s="499"/>
      <c r="H49" s="499"/>
      <c r="I49" s="499"/>
      <c r="J49" s="230"/>
      <c r="K49" s="20"/>
    </row>
    <row r="50" spans="1:11" ht="16">
      <c r="A50" s="18"/>
      <c r="B50" s="19"/>
      <c r="C50" s="99"/>
      <c r="D50" s="99"/>
      <c r="E50" s="499"/>
      <c r="F50" s="499"/>
      <c r="G50" s="499"/>
      <c r="H50" s="499"/>
      <c r="I50" s="499"/>
      <c r="J50" s="230"/>
      <c r="K50" s="20"/>
    </row>
  </sheetData>
  <mergeCells count="14">
    <mergeCell ref="E48:I48"/>
    <mergeCell ref="E49:I49"/>
    <mergeCell ref="E50:I50"/>
    <mergeCell ref="E41:I41"/>
    <mergeCell ref="E42:I42"/>
    <mergeCell ref="E43:I43"/>
    <mergeCell ref="E44:I44"/>
    <mergeCell ref="E45:I45"/>
    <mergeCell ref="E46:I46"/>
    <mergeCell ref="F2:G2"/>
    <mergeCell ref="E40:I40"/>
    <mergeCell ref="E38:I38"/>
    <mergeCell ref="E39:I39"/>
    <mergeCell ref="E47:I47"/>
  </mergeCells>
  <phoneticPr fontId="3" type="noConversion"/>
  <conditionalFormatting sqref="I5:J6 I11:J11 E11:G11 E13:G13 I13:J13 J12 J14:J15">
    <cfRule type="cellIs" dxfId="22" priority="29" stopIfTrue="1" operator="lessThan">
      <formula>0</formula>
    </cfRule>
  </conditionalFormatting>
  <conditionalFormatting sqref="E22 I21:I22">
    <cfRule type="cellIs" dxfId="21" priority="23" stopIfTrue="1" operator="lessThan">
      <formula>0</formula>
    </cfRule>
  </conditionalFormatting>
  <conditionalFormatting sqref="E21:G21">
    <cfRule type="cellIs" dxfId="20" priority="24" stopIfTrue="1" operator="lessThan">
      <formula>0</formula>
    </cfRule>
  </conditionalFormatting>
  <conditionalFormatting sqref="I3">
    <cfRule type="cellIs" dxfId="19" priority="28" stopIfTrue="1" operator="lessThan">
      <formula>0</formula>
    </cfRule>
  </conditionalFormatting>
  <conditionalFormatting sqref="I24">
    <cfRule type="cellIs" dxfId="18" priority="20" stopIfTrue="1" operator="lessThan">
      <formula>0</formula>
    </cfRule>
  </conditionalFormatting>
  <conditionalFormatting sqref="I8:J8">
    <cfRule type="cellIs" dxfId="17" priority="19" stopIfTrue="1" operator="lessThan">
      <formula>0</formula>
    </cfRule>
  </conditionalFormatting>
  <conditionalFormatting sqref="J7">
    <cfRule type="cellIs" dxfId="16" priority="18" stopIfTrue="1" operator="lessThan">
      <formula>0</formula>
    </cfRule>
  </conditionalFormatting>
  <conditionalFormatting sqref="I7">
    <cfRule type="cellIs" dxfId="15" priority="17" stopIfTrue="1" operator="lessThan">
      <formula>0</formula>
    </cfRule>
  </conditionalFormatting>
  <conditionalFormatting sqref="E26:G26 E24:G24 E28:G28 J27 J25 J21:J22 I16:J16 I20:J20 J17:J19">
    <cfRule type="cellIs" dxfId="14" priority="27" stopIfTrue="1" operator="lessThan">
      <formula>0</formula>
    </cfRule>
  </conditionalFormatting>
  <conditionalFormatting sqref="J23">
    <cfRule type="cellIs" dxfId="13" priority="25" stopIfTrue="1" operator="lessThan">
      <formula>0</formula>
    </cfRule>
  </conditionalFormatting>
  <conditionalFormatting sqref="I28">
    <cfRule type="cellIs" dxfId="12" priority="26" stopIfTrue="1" operator="lessThan">
      <formula>0</formula>
    </cfRule>
  </conditionalFormatting>
  <conditionalFormatting sqref="I23">
    <cfRule type="cellIs" dxfId="11" priority="21" stopIfTrue="1" operator="lessThan">
      <formula>0</formula>
    </cfRule>
  </conditionalFormatting>
  <conditionalFormatting sqref="I25:I27">
    <cfRule type="cellIs" dxfId="10" priority="22" stopIfTrue="1" operator="lessThan">
      <formula>0</formula>
    </cfRule>
  </conditionalFormatting>
  <conditionalFormatting sqref="E9:G9 I9:J9">
    <cfRule type="cellIs" dxfId="9" priority="16" stopIfTrue="1" operator="lessThan">
      <formula>0</formula>
    </cfRule>
  </conditionalFormatting>
  <conditionalFormatting sqref="J10">
    <cfRule type="cellIs" dxfId="8" priority="15" stopIfTrue="1" operator="lessThan">
      <formula>0</formula>
    </cfRule>
  </conditionalFormatting>
  <conditionalFormatting sqref="E10:G10 I10">
    <cfRule type="cellIs" dxfId="7" priority="14" stopIfTrue="1" operator="lessThan">
      <formula>0</formula>
    </cfRule>
  </conditionalFormatting>
  <conditionalFormatting sqref="E12:F12 I12">
    <cfRule type="cellIs" dxfId="6" priority="13" stopIfTrue="1" operator="lessThan">
      <formula>0</formula>
    </cfRule>
  </conditionalFormatting>
  <conditionalFormatting sqref="G12">
    <cfRule type="cellIs" dxfId="5" priority="12" stopIfTrue="1" operator="lessThan">
      <formula>0</formula>
    </cfRule>
  </conditionalFormatting>
  <conditionalFormatting sqref="E17:G19">
    <cfRule type="cellIs" dxfId="4" priority="11" stopIfTrue="1" operator="lessThan">
      <formula>0</formula>
    </cfRule>
  </conditionalFormatting>
  <conditionalFormatting sqref="I17:I19">
    <cfRule type="cellIs" dxfId="3" priority="10" stopIfTrue="1" operator="lessThan">
      <formula>0</formula>
    </cfRule>
  </conditionalFormatting>
  <conditionalFormatting sqref="I14">
    <cfRule type="cellIs" dxfId="2" priority="3" stopIfTrue="1" operator="lessThan">
      <formula>0</formula>
    </cfRule>
  </conditionalFormatting>
  <conditionalFormatting sqref="E15:G15">
    <cfRule type="cellIs" dxfId="1" priority="2" stopIfTrue="1" operator="lessThan">
      <formula>0</formula>
    </cfRule>
  </conditionalFormatting>
  <conditionalFormatting sqref="I15">
    <cfRule type="cellIs" dxfId="0" priority="1" stopIfTrue="1" operator="lessThan">
      <formula>0</formula>
    </cfRule>
  </conditionalFormatting>
  <pageMargins left="0.7" right="0.7" top="0.75" bottom="0.75" header="0.3" footer="0.3"/>
  <pageSetup paperSize="9" scale="63" orientation="portrait" r:id="rId1"/>
  <ignoredErrors>
    <ignoredError sqref="I12 I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60182-27AA-4346-87F9-EAD1B9FCC19E}">
  <sheetPr>
    <pageSetUpPr fitToPage="1"/>
  </sheetPr>
  <dimension ref="A1:L124"/>
  <sheetViews>
    <sheetView zoomScale="50" zoomScaleNormal="81" zoomScaleSheetLayoutView="90" zoomScalePageLayoutView="106" workbookViewId="0">
      <selection activeCell="K12" sqref="K12"/>
    </sheetView>
  </sheetViews>
  <sheetFormatPr baseColWidth="10" defaultColWidth="16" defaultRowHeight="16"/>
  <cols>
    <col min="1" max="1" width="6.6640625" style="268" customWidth="1"/>
    <col min="2" max="2" width="65.1640625" style="111" customWidth="1"/>
    <col min="3" max="3" width="14.6640625" style="111" customWidth="1"/>
    <col min="4" max="4" width="14.5" style="150" customWidth="1"/>
    <col min="5" max="5" width="11.1640625" style="111" customWidth="1"/>
    <col min="6" max="6" width="11.1640625" style="268" customWidth="1"/>
    <col min="7" max="7" width="15.5" style="150" customWidth="1"/>
    <col min="8" max="8" width="23.1640625" style="238" customWidth="1"/>
    <col min="9" max="9" width="16" style="111"/>
    <col min="10" max="10" width="16" style="111" customWidth="1"/>
    <col min="11" max="16384" width="16" style="111"/>
  </cols>
  <sheetData>
    <row r="1" spans="1:10" ht="51" customHeight="1" thickBot="1">
      <c r="A1" s="441" t="s">
        <v>387</v>
      </c>
      <c r="B1" s="442"/>
      <c r="C1" s="442"/>
      <c r="D1" s="442"/>
      <c r="E1" s="442"/>
      <c r="F1" s="442"/>
      <c r="G1" s="442"/>
      <c r="H1" s="443"/>
    </row>
    <row r="2" spans="1:10" ht="21" customHeight="1">
      <c r="A2" s="148"/>
      <c r="B2" s="148"/>
      <c r="C2" s="148"/>
      <c r="D2" s="196"/>
      <c r="E2" s="148"/>
      <c r="F2" s="197"/>
      <c r="G2" s="196"/>
      <c r="H2" s="444"/>
    </row>
    <row r="3" spans="1:10" ht="21" customHeight="1">
      <c r="A3" s="111"/>
      <c r="H3" s="444"/>
    </row>
    <row r="4" spans="1:10" ht="21" customHeight="1">
      <c r="A4" s="111"/>
      <c r="H4" s="444"/>
    </row>
    <row r="5" spans="1:10" ht="17" customHeight="1" thickBot="1">
      <c r="A5" s="146"/>
      <c r="B5" s="146"/>
      <c r="C5" s="195"/>
      <c r="D5" s="194"/>
      <c r="E5" s="143" t="s">
        <v>110</v>
      </c>
      <c r="F5" s="144"/>
      <c r="G5" s="194"/>
      <c r="H5" s="445"/>
    </row>
    <row r="6" spans="1:10">
      <c r="A6" s="446"/>
      <c r="B6" s="446"/>
      <c r="C6" s="446"/>
      <c r="D6" s="446"/>
      <c r="E6" s="446"/>
      <c r="F6" s="446"/>
      <c r="G6" s="446"/>
      <c r="H6" s="446"/>
    </row>
    <row r="7" spans="1:10" s="274" customFormat="1" ht="17" customHeight="1">
      <c r="A7" s="269" t="s">
        <v>109</v>
      </c>
      <c r="B7" s="269" t="s">
        <v>107</v>
      </c>
      <c r="C7" s="269" t="s">
        <v>204</v>
      </c>
      <c r="D7" s="270" t="s">
        <v>106</v>
      </c>
      <c r="E7" s="271" t="s">
        <v>105</v>
      </c>
      <c r="F7" s="269" t="s">
        <v>205</v>
      </c>
      <c r="G7" s="272" t="s">
        <v>103</v>
      </c>
      <c r="H7" s="273" t="s">
        <v>102</v>
      </c>
    </row>
    <row r="8" spans="1:10" s="226" customFormat="1" ht="21" customHeight="1">
      <c r="A8" s="275" t="s">
        <v>101</v>
      </c>
      <c r="B8" s="276" t="s">
        <v>99</v>
      </c>
      <c r="C8" s="276"/>
      <c r="D8" s="277"/>
      <c r="E8" s="276"/>
      <c r="F8" s="278" t="s">
        <v>206</v>
      </c>
      <c r="G8" s="277">
        <f>SUM(G9:G116)</f>
        <v>2983270</v>
      </c>
      <c r="H8" s="279"/>
    </row>
    <row r="9" spans="1:10" s="185" customFormat="1" ht="16" customHeight="1">
      <c r="A9" s="280"/>
      <c r="B9" s="281" t="s">
        <v>97</v>
      </c>
      <c r="C9" s="281"/>
      <c r="D9" s="282"/>
      <c r="E9" s="281"/>
      <c r="F9" s="281"/>
      <c r="G9" s="282"/>
      <c r="H9" s="283"/>
    </row>
    <row r="10" spans="1:10" s="171" customFormat="1" ht="20" customHeight="1">
      <c r="A10" s="169"/>
      <c r="B10" s="178" t="s">
        <v>207</v>
      </c>
      <c r="C10" s="184" t="s">
        <v>212</v>
      </c>
      <c r="D10" s="175">
        <v>180</v>
      </c>
      <c r="E10" s="183" t="s">
        <v>129</v>
      </c>
      <c r="F10" s="164">
        <v>600</v>
      </c>
      <c r="G10" s="172">
        <f>F10*D10</f>
        <v>108000</v>
      </c>
      <c r="H10" s="234"/>
      <c r="J10" s="156"/>
    </row>
    <row r="11" spans="1:10" ht="20" customHeight="1">
      <c r="A11" s="169"/>
      <c r="B11" s="184" t="s">
        <v>211</v>
      </c>
      <c r="C11" s="184" t="s">
        <v>212</v>
      </c>
      <c r="D11" s="160">
        <v>160</v>
      </c>
      <c r="E11" s="183" t="s">
        <v>129</v>
      </c>
      <c r="F11" s="267">
        <v>360</v>
      </c>
      <c r="G11" s="172">
        <f t="shared" ref="G11:G31" si="0">F11*D11</f>
        <v>57600</v>
      </c>
      <c r="H11" s="234"/>
      <c r="J11" s="156"/>
    </row>
    <row r="12" spans="1:10" ht="20" customHeight="1">
      <c r="A12" s="169"/>
      <c r="B12" s="184" t="s">
        <v>213</v>
      </c>
      <c r="C12" s="184" t="s">
        <v>214</v>
      </c>
      <c r="D12" s="160">
        <v>190</v>
      </c>
      <c r="E12" s="183" t="s">
        <v>129</v>
      </c>
      <c r="F12" s="267">
        <v>150</v>
      </c>
      <c r="G12" s="172">
        <f t="shared" si="0"/>
        <v>28500</v>
      </c>
      <c r="H12" s="234"/>
      <c r="J12" s="156"/>
    </row>
    <row r="13" spans="1:10" ht="20" customHeight="1">
      <c r="A13" s="169"/>
      <c r="B13" s="184" t="s">
        <v>215</v>
      </c>
      <c r="C13" s="184" t="s">
        <v>212</v>
      </c>
      <c r="D13" s="160">
        <v>190</v>
      </c>
      <c r="E13" s="183" t="s">
        <v>129</v>
      </c>
      <c r="F13" s="267">
        <v>200</v>
      </c>
      <c r="G13" s="172">
        <f t="shared" si="0"/>
        <v>38000</v>
      </c>
      <c r="H13" s="234"/>
      <c r="J13" s="156"/>
    </row>
    <row r="14" spans="1:10" s="317" customFormat="1" ht="20" customHeight="1">
      <c r="A14" s="169"/>
      <c r="B14" s="178" t="s">
        <v>216</v>
      </c>
      <c r="C14" s="311" t="s">
        <v>212</v>
      </c>
      <c r="D14" s="312">
        <v>120</v>
      </c>
      <c r="E14" s="313" t="s">
        <v>129</v>
      </c>
      <c r="F14" s="314">
        <v>80</v>
      </c>
      <c r="G14" s="315">
        <f t="shared" si="0"/>
        <v>9600</v>
      </c>
      <c r="H14" s="316"/>
      <c r="J14" s="318"/>
    </row>
    <row r="15" spans="1:10" ht="20" customHeight="1">
      <c r="A15" s="169"/>
      <c r="B15" s="161" t="s">
        <v>220</v>
      </c>
      <c r="C15" s="311" t="s">
        <v>212</v>
      </c>
      <c r="D15" s="160">
        <v>230</v>
      </c>
      <c r="E15" s="159" t="s">
        <v>53</v>
      </c>
      <c r="F15" s="164">
        <v>100</v>
      </c>
      <c r="G15" s="172">
        <f t="shared" si="0"/>
        <v>23000</v>
      </c>
      <c r="H15" s="294"/>
      <c r="J15" s="113"/>
    </row>
    <row r="16" spans="1:10" ht="20" customHeight="1">
      <c r="A16" s="169"/>
      <c r="B16" s="178" t="s">
        <v>222</v>
      </c>
      <c r="C16" s="178" t="s">
        <v>223</v>
      </c>
      <c r="D16" s="160">
        <v>180</v>
      </c>
      <c r="E16" s="177" t="s">
        <v>129</v>
      </c>
      <c r="F16" s="182">
        <v>10</v>
      </c>
      <c r="G16" s="172">
        <f t="shared" si="0"/>
        <v>1800</v>
      </c>
      <c r="H16" s="234"/>
      <c r="J16" s="156"/>
    </row>
    <row r="17" spans="1:10" ht="20" customHeight="1">
      <c r="A17" s="169"/>
      <c r="B17" s="178" t="s">
        <v>224</v>
      </c>
      <c r="C17" s="178" t="s">
        <v>223</v>
      </c>
      <c r="D17" s="175">
        <v>5000</v>
      </c>
      <c r="E17" s="177" t="s">
        <v>225</v>
      </c>
      <c r="F17" s="182">
        <v>1</v>
      </c>
      <c r="G17" s="172">
        <f t="shared" si="0"/>
        <v>5000</v>
      </c>
      <c r="H17" s="234"/>
      <c r="J17" s="156"/>
    </row>
    <row r="18" spans="1:10" ht="14" customHeight="1">
      <c r="A18" s="280"/>
      <c r="B18" s="295" t="s">
        <v>96</v>
      </c>
      <c r="C18" s="295"/>
      <c r="D18" s="296"/>
      <c r="E18" s="295"/>
      <c r="F18" s="297"/>
      <c r="G18" s="298"/>
      <c r="H18" s="297"/>
      <c r="J18" s="156"/>
    </row>
    <row r="19" spans="1:10" ht="34">
      <c r="A19" s="169"/>
      <c r="B19" s="176" t="s">
        <v>227</v>
      </c>
      <c r="C19" s="178" t="s">
        <v>228</v>
      </c>
      <c r="D19" s="175">
        <v>9000</v>
      </c>
      <c r="E19" s="174" t="s">
        <v>84</v>
      </c>
      <c r="F19" s="173">
        <v>10</v>
      </c>
      <c r="G19" s="172">
        <f t="shared" si="0"/>
        <v>90000</v>
      </c>
      <c r="H19" s="234"/>
      <c r="J19" s="156"/>
    </row>
    <row r="20" spans="1:10" ht="20" customHeight="1">
      <c r="A20" s="169"/>
      <c r="B20" s="176" t="s">
        <v>229</v>
      </c>
      <c r="C20" s="170" t="s">
        <v>230</v>
      </c>
      <c r="D20" s="175">
        <v>30</v>
      </c>
      <c r="E20" s="177" t="s">
        <v>90</v>
      </c>
      <c r="F20" s="158">
        <v>1000</v>
      </c>
      <c r="G20" s="172">
        <f t="shared" si="0"/>
        <v>30000</v>
      </c>
      <c r="H20" s="234"/>
      <c r="J20" s="156"/>
    </row>
    <row r="21" spans="1:10" ht="20" customHeight="1">
      <c r="A21" s="169"/>
      <c r="B21" s="178" t="s">
        <v>231</v>
      </c>
      <c r="C21" s="178" t="s">
        <v>228</v>
      </c>
      <c r="D21" s="312">
        <v>360</v>
      </c>
      <c r="E21" s="313" t="s">
        <v>89</v>
      </c>
      <c r="F21" s="314">
        <v>80</v>
      </c>
      <c r="G21" s="315">
        <f t="shared" si="0"/>
        <v>28800</v>
      </c>
      <c r="H21" s="316"/>
      <c r="J21" s="156"/>
    </row>
    <row r="22" spans="1:10" ht="20" customHeight="1">
      <c r="A22" s="169"/>
      <c r="B22" s="178" t="s">
        <v>232</v>
      </c>
      <c r="C22" s="178" t="s">
        <v>228</v>
      </c>
      <c r="D22" s="312">
        <v>7800</v>
      </c>
      <c r="E22" s="313" t="s">
        <v>80</v>
      </c>
      <c r="F22" s="314">
        <v>2</v>
      </c>
      <c r="G22" s="315">
        <f t="shared" si="0"/>
        <v>15600</v>
      </c>
      <c r="H22" s="316"/>
      <c r="J22" s="156"/>
    </row>
    <row r="23" spans="1:10" ht="20" customHeight="1">
      <c r="A23" s="169"/>
      <c r="B23" s="178" t="s">
        <v>233</v>
      </c>
      <c r="C23" s="178" t="s">
        <v>228</v>
      </c>
      <c r="D23" s="312">
        <v>15000</v>
      </c>
      <c r="E23" s="313" t="s">
        <v>80</v>
      </c>
      <c r="F23" s="314">
        <v>1</v>
      </c>
      <c r="G23" s="315">
        <f t="shared" si="0"/>
        <v>15000</v>
      </c>
      <c r="H23" s="316"/>
      <c r="J23" s="156"/>
    </row>
    <row r="24" spans="1:10" ht="20" customHeight="1">
      <c r="A24" s="169"/>
      <c r="B24" s="161" t="s">
        <v>234</v>
      </c>
      <c r="C24" s="178" t="s">
        <v>228</v>
      </c>
      <c r="D24" s="160">
        <v>950</v>
      </c>
      <c r="E24" s="159" t="s">
        <v>53</v>
      </c>
      <c r="F24" s="158">
        <v>150</v>
      </c>
      <c r="G24" s="172">
        <f t="shared" si="0"/>
        <v>142500</v>
      </c>
      <c r="H24" s="294"/>
      <c r="J24" s="113"/>
    </row>
    <row r="25" spans="1:10" ht="20" customHeight="1">
      <c r="A25" s="169"/>
      <c r="B25" s="161" t="s">
        <v>235</v>
      </c>
      <c r="C25" s="178" t="s">
        <v>228</v>
      </c>
      <c r="D25" s="160">
        <v>540</v>
      </c>
      <c r="E25" s="159" t="s">
        <v>53</v>
      </c>
      <c r="F25" s="158">
        <v>27</v>
      </c>
      <c r="G25" s="172">
        <f t="shared" si="0"/>
        <v>14580</v>
      </c>
      <c r="H25" s="294"/>
      <c r="J25" s="113"/>
    </row>
    <row r="26" spans="1:10" ht="36.75" customHeight="1">
      <c r="A26" s="169"/>
      <c r="B26" s="161" t="s">
        <v>236</v>
      </c>
      <c r="C26" s="178" t="s">
        <v>228</v>
      </c>
      <c r="D26" s="160">
        <v>1500</v>
      </c>
      <c r="E26" s="177" t="s">
        <v>90</v>
      </c>
      <c r="F26" s="158">
        <v>13.5</v>
      </c>
      <c r="G26" s="172">
        <f t="shared" si="0"/>
        <v>20250</v>
      </c>
      <c r="H26" s="294"/>
      <c r="J26" s="113"/>
    </row>
    <row r="27" spans="1:10" ht="36.75" customHeight="1">
      <c r="A27" s="169"/>
      <c r="B27" s="161" t="s">
        <v>237</v>
      </c>
      <c r="C27" s="178" t="s">
        <v>228</v>
      </c>
      <c r="D27" s="160">
        <v>1500</v>
      </c>
      <c r="E27" s="177" t="s">
        <v>90</v>
      </c>
      <c r="F27" s="158">
        <v>13.5</v>
      </c>
      <c r="G27" s="172">
        <f t="shared" si="0"/>
        <v>20250</v>
      </c>
      <c r="H27" s="294"/>
      <c r="J27" s="113"/>
    </row>
    <row r="28" spans="1:10" ht="34">
      <c r="A28" s="169"/>
      <c r="B28" s="161" t="s">
        <v>238</v>
      </c>
      <c r="C28" s="178" t="s">
        <v>228</v>
      </c>
      <c r="D28" s="160">
        <v>4000</v>
      </c>
      <c r="E28" s="177" t="s">
        <v>225</v>
      </c>
      <c r="F28" s="158">
        <v>3</v>
      </c>
      <c r="G28" s="172">
        <f t="shared" si="0"/>
        <v>12000</v>
      </c>
      <c r="H28" s="294"/>
      <c r="J28" s="113"/>
    </row>
    <row r="29" spans="1:10" ht="17">
      <c r="A29" s="169"/>
      <c r="B29" s="161" t="s">
        <v>239</v>
      </c>
      <c r="C29" s="178" t="s">
        <v>228</v>
      </c>
      <c r="D29" s="160">
        <v>180</v>
      </c>
      <c r="E29" s="177" t="s">
        <v>90</v>
      </c>
      <c r="F29" s="158">
        <v>20</v>
      </c>
      <c r="G29" s="172">
        <f t="shared" si="0"/>
        <v>3600</v>
      </c>
      <c r="H29" s="294"/>
      <c r="J29" s="113"/>
    </row>
    <row r="30" spans="1:10" ht="17">
      <c r="A30" s="169"/>
      <c r="B30" s="161" t="s">
        <v>240</v>
      </c>
      <c r="C30" s="178" t="s">
        <v>228</v>
      </c>
      <c r="D30" s="160">
        <v>550</v>
      </c>
      <c r="E30" s="177" t="s">
        <v>90</v>
      </c>
      <c r="F30" s="158">
        <v>4</v>
      </c>
      <c r="G30" s="172">
        <f t="shared" si="0"/>
        <v>2200</v>
      </c>
      <c r="H30" s="294"/>
      <c r="J30" s="113"/>
    </row>
    <row r="31" spans="1:10" ht="17">
      <c r="A31" s="169"/>
      <c r="B31" s="161" t="s">
        <v>241</v>
      </c>
      <c r="C31" s="178" t="s">
        <v>228</v>
      </c>
      <c r="D31" s="160">
        <v>5500</v>
      </c>
      <c r="E31" s="177" t="s">
        <v>225</v>
      </c>
      <c r="F31" s="158">
        <v>2</v>
      </c>
      <c r="G31" s="172">
        <f t="shared" si="0"/>
        <v>11000</v>
      </c>
      <c r="H31" s="294"/>
      <c r="J31" s="113"/>
    </row>
    <row r="32" spans="1:10" ht="20" customHeight="1">
      <c r="A32" s="280"/>
      <c r="B32" s="299" t="s">
        <v>95</v>
      </c>
      <c r="C32" s="300"/>
      <c r="D32" s="298"/>
      <c r="E32" s="280"/>
      <c r="F32" s="301"/>
      <c r="G32" s="298"/>
      <c r="H32" s="302"/>
      <c r="J32" s="156"/>
    </row>
    <row r="33" spans="1:12" ht="20" customHeight="1">
      <c r="A33" s="395"/>
      <c r="B33" s="403" t="s">
        <v>242</v>
      </c>
      <c r="C33" s="403" t="s">
        <v>228</v>
      </c>
      <c r="D33" s="404"/>
      <c r="E33" s="399" t="s">
        <v>90</v>
      </c>
      <c r="F33" s="401"/>
      <c r="G33" s="400"/>
      <c r="H33" s="392"/>
      <c r="J33" s="156"/>
    </row>
    <row r="34" spans="1:12" ht="20" customHeight="1">
      <c r="A34" s="169"/>
      <c r="B34" s="178" t="s">
        <v>244</v>
      </c>
      <c r="C34" s="178" t="s">
        <v>228</v>
      </c>
      <c r="D34" s="175">
        <v>300</v>
      </c>
      <c r="E34" s="177" t="s">
        <v>90</v>
      </c>
      <c r="F34" s="182">
        <v>64</v>
      </c>
      <c r="G34" s="172">
        <f t="shared" ref="G34:G35" si="1">F34*D34</f>
        <v>19200</v>
      </c>
      <c r="H34" s="234"/>
      <c r="J34" s="156"/>
    </row>
    <row r="35" spans="1:12" s="171" customFormat="1" ht="20" customHeight="1">
      <c r="A35" s="169"/>
      <c r="B35" s="178" t="s">
        <v>245</v>
      </c>
      <c r="C35" s="178" t="s">
        <v>228</v>
      </c>
      <c r="D35" s="160">
        <v>370</v>
      </c>
      <c r="E35" s="177" t="s">
        <v>91</v>
      </c>
      <c r="F35" s="182">
        <v>32</v>
      </c>
      <c r="G35" s="172">
        <f t="shared" si="1"/>
        <v>11840</v>
      </c>
      <c r="H35" s="234"/>
      <c r="J35" s="156"/>
    </row>
    <row r="36" spans="1:12" s="171" customFormat="1" ht="16" customHeight="1">
      <c r="A36" s="280"/>
      <c r="B36" s="295" t="s">
        <v>94</v>
      </c>
      <c r="C36" s="295"/>
      <c r="D36" s="296"/>
      <c r="E36" s="295"/>
      <c r="F36" s="297"/>
      <c r="G36" s="298"/>
      <c r="H36" s="297"/>
      <c r="J36" s="156"/>
    </row>
    <row r="37" spans="1:12" ht="20" customHeight="1">
      <c r="A37" s="169"/>
      <c r="B37" s="178" t="s">
        <v>246</v>
      </c>
      <c r="C37" s="178" t="s">
        <v>228</v>
      </c>
      <c r="D37" s="312">
        <v>550000</v>
      </c>
      <c r="E37" s="313" t="s">
        <v>93</v>
      </c>
      <c r="F37" s="314">
        <v>1</v>
      </c>
      <c r="G37" s="315">
        <f t="shared" ref="G37:G64" si="2">F37*D37</f>
        <v>550000</v>
      </c>
      <c r="H37" s="316"/>
      <c r="J37" s="156"/>
    </row>
    <row r="38" spans="1:12" ht="20" customHeight="1">
      <c r="A38" s="169"/>
      <c r="B38" s="178" t="s">
        <v>248</v>
      </c>
      <c r="C38" s="178" t="s">
        <v>228</v>
      </c>
      <c r="D38" s="312">
        <v>6500</v>
      </c>
      <c r="E38" s="313" t="s">
        <v>92</v>
      </c>
      <c r="F38" s="314">
        <v>20</v>
      </c>
      <c r="G38" s="315">
        <f t="shared" si="2"/>
        <v>130000</v>
      </c>
      <c r="H38" s="316"/>
      <c r="J38" s="156"/>
    </row>
    <row r="39" spans="1:12" ht="20" customHeight="1">
      <c r="A39" s="169"/>
      <c r="B39" s="161" t="s">
        <v>250</v>
      </c>
      <c r="C39" s="161" t="s">
        <v>228</v>
      </c>
      <c r="D39" s="160">
        <v>30000</v>
      </c>
      <c r="E39" s="159" t="s">
        <v>80</v>
      </c>
      <c r="F39" s="158">
        <v>1</v>
      </c>
      <c r="G39" s="172">
        <f t="shared" si="2"/>
        <v>30000</v>
      </c>
      <c r="H39" s="234"/>
      <c r="J39" s="156"/>
    </row>
    <row r="40" spans="1:12" ht="20" customHeight="1">
      <c r="A40" s="169"/>
      <c r="B40" s="161" t="s">
        <v>251</v>
      </c>
      <c r="C40" s="161" t="s">
        <v>228</v>
      </c>
      <c r="D40" s="160">
        <v>10000</v>
      </c>
      <c r="E40" s="159" t="s">
        <v>80</v>
      </c>
      <c r="F40" s="158">
        <v>1</v>
      </c>
      <c r="G40" s="172">
        <f t="shared" si="2"/>
        <v>10000</v>
      </c>
      <c r="H40" s="234"/>
      <c r="J40" s="156"/>
    </row>
    <row r="41" spans="1:12" ht="20" customHeight="1">
      <c r="A41" s="169"/>
      <c r="B41" s="161" t="s">
        <v>319</v>
      </c>
      <c r="C41" s="161" t="s">
        <v>228</v>
      </c>
      <c r="D41" s="160">
        <v>650</v>
      </c>
      <c r="E41" s="159" t="s">
        <v>90</v>
      </c>
      <c r="F41" s="158">
        <v>180</v>
      </c>
      <c r="G41" s="172">
        <f t="shared" si="2"/>
        <v>117000</v>
      </c>
      <c r="H41" s="234"/>
      <c r="J41" s="156"/>
    </row>
    <row r="42" spans="1:12" s="171" customFormat="1" ht="20" customHeight="1">
      <c r="A42" s="163"/>
      <c r="B42" s="170" t="s">
        <v>255</v>
      </c>
      <c r="C42" s="170" t="s">
        <v>228</v>
      </c>
      <c r="D42" s="160">
        <v>650</v>
      </c>
      <c r="E42" s="174" t="s">
        <v>90</v>
      </c>
      <c r="F42" s="158">
        <v>150</v>
      </c>
      <c r="G42" s="172">
        <f t="shared" si="2"/>
        <v>97500</v>
      </c>
      <c r="H42" s="234"/>
      <c r="J42" s="303"/>
    </row>
    <row r="43" spans="1:12" s="171" customFormat="1" ht="20" customHeight="1">
      <c r="A43" s="163"/>
      <c r="B43" s="170" t="s">
        <v>256</v>
      </c>
      <c r="C43" s="170" t="s">
        <v>228</v>
      </c>
      <c r="D43" s="160">
        <v>640</v>
      </c>
      <c r="E43" s="174" t="s">
        <v>90</v>
      </c>
      <c r="F43" s="158">
        <v>120</v>
      </c>
      <c r="G43" s="172">
        <f t="shared" si="2"/>
        <v>76800</v>
      </c>
      <c r="H43" s="234"/>
      <c r="J43" s="303"/>
    </row>
    <row r="44" spans="1:12" ht="20" customHeight="1">
      <c r="A44" s="163"/>
      <c r="B44" s="170" t="s">
        <v>257</v>
      </c>
      <c r="C44" s="170" t="s">
        <v>228</v>
      </c>
      <c r="D44" s="160">
        <v>1400</v>
      </c>
      <c r="E44" s="163" t="s">
        <v>80</v>
      </c>
      <c r="F44" s="158">
        <v>10</v>
      </c>
      <c r="G44" s="172">
        <f t="shared" si="2"/>
        <v>14000</v>
      </c>
      <c r="H44" s="234"/>
      <c r="J44" s="303"/>
    </row>
    <row r="45" spans="1:12" ht="20" customHeight="1">
      <c r="A45" s="163"/>
      <c r="B45" s="170" t="s">
        <v>324</v>
      </c>
      <c r="C45" s="170" t="s">
        <v>228</v>
      </c>
      <c r="D45" s="160">
        <v>220</v>
      </c>
      <c r="E45" s="174" t="s">
        <v>323</v>
      </c>
      <c r="F45" s="158">
        <v>100</v>
      </c>
      <c r="G45" s="172">
        <f t="shared" si="2"/>
        <v>22000</v>
      </c>
      <c r="H45" s="234"/>
      <c r="J45" s="303"/>
      <c r="L45" s="303"/>
    </row>
    <row r="46" spans="1:12" s="181" customFormat="1" ht="20" customHeight="1">
      <c r="A46" s="169"/>
      <c r="B46" s="170" t="s">
        <v>258</v>
      </c>
      <c r="C46" s="161" t="s">
        <v>228</v>
      </c>
      <c r="D46" s="160">
        <v>100</v>
      </c>
      <c r="E46" s="163" t="s">
        <v>90</v>
      </c>
      <c r="F46" s="158">
        <v>200</v>
      </c>
      <c r="G46" s="172">
        <f t="shared" si="2"/>
        <v>20000</v>
      </c>
      <c r="H46" s="234"/>
      <c r="J46" s="156"/>
    </row>
    <row r="47" spans="1:12" ht="20" customHeight="1">
      <c r="A47" s="169"/>
      <c r="B47" s="178" t="s">
        <v>259</v>
      </c>
      <c r="C47" s="161" t="s">
        <v>228</v>
      </c>
      <c r="D47" s="312">
        <v>650</v>
      </c>
      <c r="E47" s="313" t="s">
        <v>90</v>
      </c>
      <c r="F47" s="314">
        <v>150</v>
      </c>
      <c r="G47" s="315">
        <f t="shared" si="2"/>
        <v>97500</v>
      </c>
      <c r="H47" s="316"/>
      <c r="J47" s="156"/>
    </row>
    <row r="48" spans="1:12" ht="20" customHeight="1">
      <c r="A48" s="169"/>
      <c r="B48" s="178" t="s">
        <v>260</v>
      </c>
      <c r="C48" s="161" t="s">
        <v>228</v>
      </c>
      <c r="D48" s="312">
        <v>320</v>
      </c>
      <c r="E48" s="313" t="s">
        <v>90</v>
      </c>
      <c r="F48" s="314">
        <v>100</v>
      </c>
      <c r="G48" s="315">
        <f t="shared" si="2"/>
        <v>32000</v>
      </c>
      <c r="H48" s="316"/>
      <c r="J48" s="156"/>
    </row>
    <row r="49" spans="1:10" ht="20" customHeight="1">
      <c r="A49" s="169"/>
      <c r="B49" s="178" t="s">
        <v>261</v>
      </c>
      <c r="C49" s="161" t="s">
        <v>228</v>
      </c>
      <c r="D49" s="312">
        <v>220</v>
      </c>
      <c r="E49" s="313" t="s">
        <v>90</v>
      </c>
      <c r="F49" s="314">
        <v>150</v>
      </c>
      <c r="G49" s="315">
        <f t="shared" si="2"/>
        <v>33000</v>
      </c>
      <c r="H49" s="316"/>
      <c r="J49" s="156"/>
    </row>
    <row r="50" spans="1:10" ht="20" customHeight="1">
      <c r="A50" s="169"/>
      <c r="B50" s="178" t="s">
        <v>262</v>
      </c>
      <c r="C50" s="161" t="s">
        <v>228</v>
      </c>
      <c r="D50" s="312">
        <v>15000</v>
      </c>
      <c r="E50" s="313" t="s">
        <v>80</v>
      </c>
      <c r="F50" s="314">
        <v>6</v>
      </c>
      <c r="G50" s="315">
        <f t="shared" si="2"/>
        <v>90000</v>
      </c>
      <c r="H50" s="316"/>
      <c r="J50" s="156"/>
    </row>
    <row r="51" spans="1:10" ht="19.5" customHeight="1">
      <c r="A51" s="163"/>
      <c r="B51" s="170" t="s">
        <v>263</v>
      </c>
      <c r="C51" s="170" t="s">
        <v>228</v>
      </c>
      <c r="D51" s="160">
        <v>190</v>
      </c>
      <c r="E51" s="163" t="s">
        <v>90</v>
      </c>
      <c r="F51" s="158">
        <v>100</v>
      </c>
      <c r="G51" s="172">
        <f t="shared" si="2"/>
        <v>19000</v>
      </c>
      <c r="H51" s="234"/>
      <c r="J51" s="303"/>
    </row>
    <row r="52" spans="1:10" ht="20" customHeight="1">
      <c r="A52" s="163"/>
      <c r="B52" s="170" t="s">
        <v>264</v>
      </c>
      <c r="C52" s="170" t="s">
        <v>228</v>
      </c>
      <c r="D52" s="160">
        <v>1200</v>
      </c>
      <c r="E52" s="163" t="s">
        <v>90</v>
      </c>
      <c r="F52" s="158">
        <v>20</v>
      </c>
      <c r="G52" s="172">
        <f t="shared" si="2"/>
        <v>24000</v>
      </c>
      <c r="H52" s="234"/>
      <c r="J52" s="303"/>
    </row>
    <row r="53" spans="1:10" ht="20" customHeight="1">
      <c r="A53" s="163"/>
      <c r="B53" s="184" t="s">
        <v>157</v>
      </c>
      <c r="C53" s="161" t="s">
        <v>228</v>
      </c>
      <c r="D53" s="160">
        <v>320</v>
      </c>
      <c r="E53" s="159" t="s">
        <v>90</v>
      </c>
      <c r="F53" s="158">
        <v>100</v>
      </c>
      <c r="G53" s="172">
        <f t="shared" si="2"/>
        <v>32000</v>
      </c>
      <c r="H53" s="234"/>
      <c r="J53" s="156"/>
    </row>
    <row r="54" spans="1:10" s="166" customFormat="1" ht="20" customHeight="1">
      <c r="A54" s="180"/>
      <c r="B54" s="170" t="s">
        <v>265</v>
      </c>
      <c r="C54" s="161" t="s">
        <v>228</v>
      </c>
      <c r="D54" s="160">
        <v>360</v>
      </c>
      <c r="E54" s="159" t="s">
        <v>90</v>
      </c>
      <c r="F54" s="158">
        <v>30</v>
      </c>
      <c r="G54" s="172">
        <f t="shared" si="2"/>
        <v>10800</v>
      </c>
      <c r="H54" s="234"/>
      <c r="J54" s="156"/>
    </row>
    <row r="55" spans="1:10" s="171" customFormat="1" ht="20" customHeight="1">
      <c r="A55" s="179"/>
      <c r="B55" s="170" t="s">
        <v>266</v>
      </c>
      <c r="C55" s="161" t="s">
        <v>228</v>
      </c>
      <c r="D55" s="160">
        <v>650</v>
      </c>
      <c r="E55" s="159" t="s">
        <v>90</v>
      </c>
      <c r="F55" s="158">
        <v>40</v>
      </c>
      <c r="G55" s="172">
        <f t="shared" si="2"/>
        <v>26000</v>
      </c>
      <c r="H55" s="234"/>
      <c r="I55" s="304"/>
      <c r="J55" s="156"/>
    </row>
    <row r="56" spans="1:10" s="171" customFormat="1" ht="20" customHeight="1">
      <c r="A56" s="179"/>
      <c r="B56" s="170" t="s">
        <v>267</v>
      </c>
      <c r="C56" s="161" t="s">
        <v>228</v>
      </c>
      <c r="D56" s="160">
        <v>1200</v>
      </c>
      <c r="E56" s="159" t="s">
        <v>90</v>
      </c>
      <c r="F56" s="158">
        <v>30</v>
      </c>
      <c r="G56" s="172">
        <f t="shared" si="2"/>
        <v>36000</v>
      </c>
      <c r="H56" s="234"/>
      <c r="J56" s="156"/>
    </row>
    <row r="57" spans="1:10" s="171" customFormat="1" ht="20" customHeight="1">
      <c r="A57" s="179"/>
      <c r="B57" s="170" t="s">
        <v>268</v>
      </c>
      <c r="C57" s="161" t="s">
        <v>228</v>
      </c>
      <c r="D57" s="160">
        <v>180</v>
      </c>
      <c r="E57" s="159" t="s">
        <v>90</v>
      </c>
      <c r="F57" s="158">
        <v>30</v>
      </c>
      <c r="G57" s="172">
        <f t="shared" si="2"/>
        <v>5400</v>
      </c>
      <c r="H57" s="234"/>
      <c r="J57" s="156"/>
    </row>
    <row r="58" spans="1:10" ht="20" customHeight="1">
      <c r="A58" s="163"/>
      <c r="B58" s="176" t="s">
        <v>320</v>
      </c>
      <c r="C58" s="161" t="s">
        <v>228</v>
      </c>
      <c r="D58" s="175">
        <v>450</v>
      </c>
      <c r="E58" s="174" t="s">
        <v>90</v>
      </c>
      <c r="F58" s="173">
        <v>160</v>
      </c>
      <c r="G58" s="172">
        <f t="shared" si="2"/>
        <v>72000</v>
      </c>
      <c r="H58" s="234"/>
      <c r="J58" s="303"/>
    </row>
    <row r="59" spans="1:10" s="166" customFormat="1" ht="20" customHeight="1">
      <c r="A59" s="180"/>
      <c r="B59" s="170" t="s">
        <v>270</v>
      </c>
      <c r="C59" s="161" t="s">
        <v>228</v>
      </c>
      <c r="D59" s="160">
        <v>220</v>
      </c>
      <c r="E59" s="163" t="s">
        <v>90</v>
      </c>
      <c r="F59" s="158">
        <v>150</v>
      </c>
      <c r="G59" s="172">
        <f t="shared" si="2"/>
        <v>33000</v>
      </c>
      <c r="H59" s="234"/>
      <c r="J59" s="156"/>
    </row>
    <row r="60" spans="1:10" s="166" customFormat="1" ht="20" customHeight="1">
      <c r="A60" s="180"/>
      <c r="B60" s="170" t="s">
        <v>271</v>
      </c>
      <c r="C60" s="161" t="s">
        <v>228</v>
      </c>
      <c r="D60" s="160">
        <v>8000</v>
      </c>
      <c r="E60" s="163" t="s">
        <v>80</v>
      </c>
      <c r="F60" s="158">
        <v>2</v>
      </c>
      <c r="G60" s="172">
        <f t="shared" si="2"/>
        <v>16000</v>
      </c>
      <c r="H60" s="234"/>
      <c r="J60" s="156"/>
    </row>
    <row r="61" spans="1:10" ht="20" customHeight="1">
      <c r="A61" s="163"/>
      <c r="B61" s="170" t="s">
        <v>272</v>
      </c>
      <c r="C61" s="161" t="s">
        <v>228</v>
      </c>
      <c r="D61" s="160">
        <v>220</v>
      </c>
      <c r="E61" s="159" t="s">
        <v>90</v>
      </c>
      <c r="F61" s="305">
        <v>100</v>
      </c>
      <c r="G61" s="172">
        <f t="shared" si="2"/>
        <v>22000</v>
      </c>
      <c r="H61" s="234"/>
      <c r="J61" s="156"/>
    </row>
    <row r="62" spans="1:10" ht="20" customHeight="1">
      <c r="A62" s="163"/>
      <c r="B62" s="170" t="s">
        <v>273</v>
      </c>
      <c r="C62" s="161" t="s">
        <v>228</v>
      </c>
      <c r="D62" s="160">
        <v>2000</v>
      </c>
      <c r="E62" s="159" t="s">
        <v>80</v>
      </c>
      <c r="F62" s="158">
        <v>3</v>
      </c>
      <c r="G62" s="172">
        <f t="shared" si="2"/>
        <v>6000</v>
      </c>
      <c r="H62" s="234"/>
      <c r="J62" s="156"/>
    </row>
    <row r="63" spans="1:10" ht="20" customHeight="1">
      <c r="A63" s="163"/>
      <c r="B63" s="170" t="s">
        <v>274</v>
      </c>
      <c r="C63" s="161" t="s">
        <v>228</v>
      </c>
      <c r="D63" s="374">
        <v>160</v>
      </c>
      <c r="E63" s="159" t="s">
        <v>90</v>
      </c>
      <c r="F63" s="305">
        <v>130</v>
      </c>
      <c r="G63" s="172">
        <f t="shared" si="2"/>
        <v>20800</v>
      </c>
      <c r="H63" s="234"/>
      <c r="J63" s="156"/>
    </row>
    <row r="64" spans="1:10" ht="20" customHeight="1">
      <c r="A64" s="169"/>
      <c r="B64" s="176" t="s">
        <v>275</v>
      </c>
      <c r="C64" s="178" t="s">
        <v>276</v>
      </c>
      <c r="D64" s="160">
        <v>3000</v>
      </c>
      <c r="E64" s="159" t="s">
        <v>80</v>
      </c>
      <c r="F64" s="158">
        <v>1</v>
      </c>
      <c r="G64" s="172">
        <f t="shared" si="2"/>
        <v>3000</v>
      </c>
      <c r="H64" s="234"/>
      <c r="J64" s="156"/>
    </row>
    <row r="65" spans="1:10" ht="16" customHeight="1">
      <c r="A65" s="280"/>
      <c r="B65" s="295" t="s">
        <v>88</v>
      </c>
      <c r="C65" s="306"/>
      <c r="D65" s="298"/>
      <c r="E65" s="306"/>
      <c r="F65" s="301"/>
      <c r="G65" s="298"/>
      <c r="H65" s="302"/>
      <c r="J65" s="156"/>
    </row>
    <row r="66" spans="1:10" ht="34">
      <c r="A66" s="169"/>
      <c r="B66" s="161" t="s">
        <v>277</v>
      </c>
      <c r="C66" s="178" t="s">
        <v>276</v>
      </c>
      <c r="D66" s="157">
        <v>65000</v>
      </c>
      <c r="E66" s="159" t="s">
        <v>80</v>
      </c>
      <c r="F66" s="158">
        <v>1</v>
      </c>
      <c r="G66" s="172">
        <f t="shared" ref="G66:G93" si="3">F66*D66</f>
        <v>65000</v>
      </c>
      <c r="H66" s="234"/>
      <c r="J66" s="156"/>
    </row>
    <row r="67" spans="1:10" ht="20" customHeight="1">
      <c r="A67" s="169"/>
      <c r="B67" s="162" t="s">
        <v>278</v>
      </c>
      <c r="C67" s="161" t="s">
        <v>196</v>
      </c>
      <c r="D67" s="160">
        <v>5500</v>
      </c>
      <c r="E67" s="159" t="s">
        <v>84</v>
      </c>
      <c r="F67" s="164">
        <v>2</v>
      </c>
      <c r="G67" s="172">
        <f t="shared" si="3"/>
        <v>11000</v>
      </c>
      <c r="H67" s="234"/>
      <c r="J67" s="156"/>
    </row>
    <row r="68" spans="1:10" ht="20" customHeight="1">
      <c r="A68" s="163"/>
      <c r="B68" s="170" t="s">
        <v>279</v>
      </c>
      <c r="C68" s="161" t="s">
        <v>228</v>
      </c>
      <c r="D68" s="160">
        <v>6000</v>
      </c>
      <c r="E68" s="159" t="s">
        <v>80</v>
      </c>
      <c r="F68" s="158">
        <v>1</v>
      </c>
      <c r="G68" s="172">
        <f t="shared" si="3"/>
        <v>6000</v>
      </c>
      <c r="H68" s="234"/>
      <c r="J68" s="156"/>
    </row>
    <row r="69" spans="1:10" ht="68">
      <c r="A69" s="163"/>
      <c r="B69" s="170" t="s">
        <v>280</v>
      </c>
      <c r="C69" s="161" t="s">
        <v>228</v>
      </c>
      <c r="D69" s="160">
        <v>15000</v>
      </c>
      <c r="E69" s="159" t="s">
        <v>80</v>
      </c>
      <c r="F69" s="158">
        <v>1</v>
      </c>
      <c r="G69" s="172">
        <f t="shared" si="3"/>
        <v>15000</v>
      </c>
      <c r="H69" s="234"/>
      <c r="J69" s="156"/>
    </row>
    <row r="70" spans="1:10" s="166" customFormat="1" ht="20" customHeight="1">
      <c r="A70" s="167"/>
      <c r="B70" s="165" t="s">
        <v>281</v>
      </c>
      <c r="C70" s="161" t="s">
        <v>156</v>
      </c>
      <c r="D70" s="160">
        <v>180</v>
      </c>
      <c r="E70" s="159" t="s">
        <v>80</v>
      </c>
      <c r="F70" s="158">
        <v>25</v>
      </c>
      <c r="G70" s="172">
        <f t="shared" si="3"/>
        <v>4500</v>
      </c>
      <c r="H70" s="234"/>
      <c r="J70" s="156"/>
    </row>
    <row r="71" spans="1:10" ht="20" customHeight="1">
      <c r="A71" s="168"/>
      <c r="B71" s="165" t="s">
        <v>282</v>
      </c>
      <c r="C71" s="161" t="s">
        <v>156</v>
      </c>
      <c r="D71" s="160">
        <v>180</v>
      </c>
      <c r="E71" s="159" t="s">
        <v>80</v>
      </c>
      <c r="F71" s="164">
        <f>F70*4</f>
        <v>100</v>
      </c>
      <c r="G71" s="172">
        <f t="shared" si="3"/>
        <v>18000</v>
      </c>
      <c r="H71" s="234"/>
      <c r="J71" s="156"/>
    </row>
    <row r="72" spans="1:10" ht="20" customHeight="1">
      <c r="A72" s="168"/>
      <c r="B72" s="165" t="s">
        <v>283</v>
      </c>
      <c r="C72" s="161" t="s">
        <v>156</v>
      </c>
      <c r="D72" s="160">
        <v>180</v>
      </c>
      <c r="E72" s="159" t="s">
        <v>80</v>
      </c>
      <c r="F72" s="164">
        <v>12</v>
      </c>
      <c r="G72" s="172">
        <f t="shared" si="3"/>
        <v>2160</v>
      </c>
      <c r="H72" s="234"/>
      <c r="J72" s="156"/>
    </row>
    <row r="73" spans="1:10" ht="20" customHeight="1">
      <c r="A73" s="168"/>
      <c r="B73" s="165" t="s">
        <v>284</v>
      </c>
      <c r="C73" s="161" t="s">
        <v>156</v>
      </c>
      <c r="D73" s="160">
        <v>180</v>
      </c>
      <c r="E73" s="159" t="s">
        <v>80</v>
      </c>
      <c r="F73" s="164">
        <v>3</v>
      </c>
      <c r="G73" s="172">
        <f t="shared" si="3"/>
        <v>540</v>
      </c>
      <c r="H73" s="234"/>
      <c r="J73" s="156"/>
    </row>
    <row r="74" spans="1:10" ht="20" customHeight="1">
      <c r="A74" s="168"/>
      <c r="B74" s="165" t="s">
        <v>285</v>
      </c>
      <c r="C74" s="161" t="s">
        <v>156</v>
      </c>
      <c r="D74" s="160">
        <v>350</v>
      </c>
      <c r="E74" s="159" t="s">
        <v>80</v>
      </c>
      <c r="F74" s="164">
        <v>6</v>
      </c>
      <c r="G74" s="172">
        <f t="shared" si="3"/>
        <v>2100</v>
      </c>
      <c r="H74" s="234"/>
      <c r="J74" s="156"/>
    </row>
    <row r="75" spans="1:10" ht="20" customHeight="1">
      <c r="A75" s="168"/>
      <c r="B75" s="165" t="s">
        <v>284</v>
      </c>
      <c r="C75" s="161" t="s">
        <v>156</v>
      </c>
      <c r="D75" s="160">
        <v>2500</v>
      </c>
      <c r="E75" s="159" t="s">
        <v>80</v>
      </c>
      <c r="F75" s="164">
        <v>3</v>
      </c>
      <c r="G75" s="172">
        <f t="shared" si="3"/>
        <v>7500</v>
      </c>
      <c r="H75" s="234"/>
      <c r="J75" s="156"/>
    </row>
    <row r="76" spans="1:10" ht="20" customHeight="1">
      <c r="A76" s="168"/>
      <c r="B76" s="165" t="s">
        <v>286</v>
      </c>
      <c r="C76" s="161" t="s">
        <v>156</v>
      </c>
      <c r="D76" s="160">
        <v>200</v>
      </c>
      <c r="E76" s="159" t="s">
        <v>80</v>
      </c>
      <c r="F76" s="164">
        <v>6</v>
      </c>
      <c r="G76" s="172">
        <f t="shared" si="3"/>
        <v>1200</v>
      </c>
      <c r="H76" s="234"/>
      <c r="J76" s="156"/>
    </row>
    <row r="77" spans="1:10" ht="20" customHeight="1">
      <c r="A77" s="169"/>
      <c r="B77" s="178" t="s">
        <v>287</v>
      </c>
      <c r="C77" s="161" t="s">
        <v>156</v>
      </c>
      <c r="D77" s="312">
        <v>800</v>
      </c>
      <c r="E77" s="313" t="s">
        <v>84</v>
      </c>
      <c r="F77" s="314">
        <v>6</v>
      </c>
      <c r="G77" s="315">
        <f t="shared" si="3"/>
        <v>4800</v>
      </c>
      <c r="H77" s="316"/>
      <c r="J77" s="156"/>
    </row>
    <row r="78" spans="1:10" ht="20" customHeight="1">
      <c r="A78" s="169"/>
      <c r="B78" s="178" t="s">
        <v>288</v>
      </c>
      <c r="C78" s="161" t="s">
        <v>156</v>
      </c>
      <c r="D78" s="312">
        <v>300</v>
      </c>
      <c r="E78" s="313" t="s">
        <v>84</v>
      </c>
      <c r="F78" s="314">
        <v>6</v>
      </c>
      <c r="G78" s="315">
        <f t="shared" si="3"/>
        <v>1800</v>
      </c>
      <c r="H78" s="316"/>
      <c r="J78" s="156"/>
    </row>
    <row r="79" spans="1:10" ht="20" customHeight="1">
      <c r="A79" s="169"/>
      <c r="B79" s="178" t="s">
        <v>290</v>
      </c>
      <c r="C79" s="161" t="s">
        <v>156</v>
      </c>
      <c r="D79" s="312">
        <v>220</v>
      </c>
      <c r="E79" s="313" t="s">
        <v>84</v>
      </c>
      <c r="F79" s="314">
        <v>20</v>
      </c>
      <c r="G79" s="315">
        <f t="shared" si="3"/>
        <v>4400</v>
      </c>
      <c r="H79" s="316"/>
      <c r="J79" s="156"/>
    </row>
    <row r="80" spans="1:10" ht="20" customHeight="1">
      <c r="A80" s="168"/>
      <c r="B80" s="165" t="s">
        <v>291</v>
      </c>
      <c r="C80" s="161" t="s">
        <v>156</v>
      </c>
      <c r="D80" s="160">
        <v>550</v>
      </c>
      <c r="E80" s="159" t="s">
        <v>84</v>
      </c>
      <c r="F80" s="164">
        <v>4</v>
      </c>
      <c r="G80" s="172">
        <f t="shared" si="3"/>
        <v>2200</v>
      </c>
      <c r="H80" s="234"/>
      <c r="J80" s="156"/>
    </row>
    <row r="81" spans="1:10" ht="20" customHeight="1">
      <c r="A81" s="168"/>
      <c r="B81" s="165" t="s">
        <v>292</v>
      </c>
      <c r="C81" s="161" t="s">
        <v>156</v>
      </c>
      <c r="D81" s="160">
        <v>300</v>
      </c>
      <c r="E81" s="159" t="s">
        <v>84</v>
      </c>
      <c r="F81" s="164">
        <v>3</v>
      </c>
      <c r="G81" s="172">
        <f t="shared" si="3"/>
        <v>900</v>
      </c>
      <c r="H81" s="234"/>
      <c r="J81" s="156"/>
    </row>
    <row r="82" spans="1:10" ht="20" customHeight="1">
      <c r="A82" s="169"/>
      <c r="B82" s="165" t="s">
        <v>293</v>
      </c>
      <c r="C82" s="161" t="s">
        <v>156</v>
      </c>
      <c r="D82" s="160">
        <v>80</v>
      </c>
      <c r="E82" s="159" t="s">
        <v>84</v>
      </c>
      <c r="F82" s="158">
        <v>50</v>
      </c>
      <c r="G82" s="172">
        <f t="shared" si="3"/>
        <v>4000</v>
      </c>
      <c r="H82" s="234" t="s">
        <v>294</v>
      </c>
      <c r="J82" s="156"/>
    </row>
    <row r="83" spans="1:10" ht="20" customHeight="1">
      <c r="A83" s="169"/>
      <c r="B83" s="178" t="s">
        <v>295</v>
      </c>
      <c r="C83" s="161" t="s">
        <v>156</v>
      </c>
      <c r="D83" s="312">
        <v>300</v>
      </c>
      <c r="E83" s="313" t="s">
        <v>84</v>
      </c>
      <c r="F83" s="314">
        <v>2</v>
      </c>
      <c r="G83" s="315">
        <f t="shared" si="3"/>
        <v>600</v>
      </c>
      <c r="H83" s="316"/>
      <c r="J83" s="156"/>
    </row>
    <row r="84" spans="1:10" ht="20" customHeight="1">
      <c r="A84" s="169"/>
      <c r="B84" s="178" t="s">
        <v>155</v>
      </c>
      <c r="C84" s="161" t="s">
        <v>156</v>
      </c>
      <c r="D84" s="312">
        <v>300</v>
      </c>
      <c r="E84" s="313" t="s">
        <v>80</v>
      </c>
      <c r="F84" s="314">
        <v>2</v>
      </c>
      <c r="G84" s="315">
        <f t="shared" si="3"/>
        <v>600</v>
      </c>
      <c r="H84" s="316"/>
      <c r="J84" s="156"/>
    </row>
    <row r="85" spans="1:10" ht="20" customHeight="1">
      <c r="A85" s="169"/>
      <c r="B85" s="178" t="s">
        <v>154</v>
      </c>
      <c r="C85" s="161" t="s">
        <v>156</v>
      </c>
      <c r="D85" s="312">
        <v>300</v>
      </c>
      <c r="E85" s="313" t="s">
        <v>80</v>
      </c>
      <c r="F85" s="314">
        <v>4</v>
      </c>
      <c r="G85" s="315">
        <f t="shared" si="3"/>
        <v>1200</v>
      </c>
      <c r="H85" s="316"/>
      <c r="J85" s="156"/>
    </row>
    <row r="86" spans="1:10" ht="20" customHeight="1">
      <c r="A86" s="169"/>
      <c r="B86" s="178" t="s">
        <v>296</v>
      </c>
      <c r="C86" s="161" t="s">
        <v>156</v>
      </c>
      <c r="D86" s="312">
        <v>120</v>
      </c>
      <c r="E86" s="313" t="s">
        <v>84</v>
      </c>
      <c r="F86" s="314">
        <v>60</v>
      </c>
      <c r="G86" s="315">
        <f t="shared" si="3"/>
        <v>7200</v>
      </c>
      <c r="H86" s="316"/>
      <c r="J86" s="156"/>
    </row>
    <row r="87" spans="1:10" ht="22.25" customHeight="1">
      <c r="A87" s="168"/>
      <c r="B87" s="165" t="s">
        <v>153</v>
      </c>
      <c r="C87" s="170" t="s">
        <v>297</v>
      </c>
      <c r="D87" s="160">
        <v>120</v>
      </c>
      <c r="E87" s="159" t="s">
        <v>84</v>
      </c>
      <c r="F87" s="164">
        <v>60</v>
      </c>
      <c r="G87" s="172">
        <f t="shared" si="3"/>
        <v>7200</v>
      </c>
      <c r="H87" s="234"/>
      <c r="J87" s="156"/>
    </row>
    <row r="88" spans="1:10" ht="22.25" customHeight="1">
      <c r="A88" s="163"/>
      <c r="B88" s="165" t="s">
        <v>152</v>
      </c>
      <c r="C88" s="170" t="s">
        <v>297</v>
      </c>
      <c r="D88" s="160">
        <v>35</v>
      </c>
      <c r="E88" s="159" t="s">
        <v>84</v>
      </c>
      <c r="F88" s="164">
        <v>20</v>
      </c>
      <c r="G88" s="172">
        <f t="shared" si="3"/>
        <v>700</v>
      </c>
      <c r="H88" s="234"/>
      <c r="J88" s="156"/>
    </row>
    <row r="89" spans="1:10" ht="22.25" customHeight="1">
      <c r="A89" s="163"/>
      <c r="B89" s="165" t="s">
        <v>151</v>
      </c>
      <c r="C89" s="170" t="s">
        <v>297</v>
      </c>
      <c r="D89" s="160">
        <v>55</v>
      </c>
      <c r="E89" s="159" t="s">
        <v>84</v>
      </c>
      <c r="F89" s="164">
        <v>20</v>
      </c>
      <c r="G89" s="172">
        <f t="shared" si="3"/>
        <v>1100</v>
      </c>
      <c r="H89" s="234"/>
      <c r="J89" s="156"/>
    </row>
    <row r="90" spans="1:10" ht="22.25" customHeight="1">
      <c r="A90" s="163"/>
      <c r="B90" s="165" t="s">
        <v>150</v>
      </c>
      <c r="C90" s="170" t="s">
        <v>297</v>
      </c>
      <c r="D90" s="160">
        <v>80</v>
      </c>
      <c r="E90" s="159" t="s">
        <v>84</v>
      </c>
      <c r="F90" s="164">
        <v>10</v>
      </c>
      <c r="G90" s="172">
        <f t="shared" si="3"/>
        <v>800</v>
      </c>
      <c r="H90" s="234"/>
      <c r="J90" s="156"/>
    </row>
    <row r="91" spans="1:10" ht="22.25" customHeight="1">
      <c r="A91" s="163"/>
      <c r="B91" s="165" t="s">
        <v>87</v>
      </c>
      <c r="C91" s="170" t="s">
        <v>297</v>
      </c>
      <c r="D91" s="160">
        <v>650</v>
      </c>
      <c r="E91" s="159" t="s">
        <v>84</v>
      </c>
      <c r="F91" s="164">
        <v>11</v>
      </c>
      <c r="G91" s="172">
        <f t="shared" si="3"/>
        <v>7150</v>
      </c>
      <c r="H91" s="234"/>
      <c r="J91" s="156"/>
    </row>
    <row r="92" spans="1:10" ht="22.25" customHeight="1">
      <c r="A92" s="163"/>
      <c r="B92" s="165" t="s">
        <v>298</v>
      </c>
      <c r="C92" s="170" t="s">
        <v>297</v>
      </c>
      <c r="D92" s="160">
        <v>2500</v>
      </c>
      <c r="E92" s="159" t="s">
        <v>84</v>
      </c>
      <c r="F92" s="164">
        <v>12</v>
      </c>
      <c r="G92" s="172">
        <f t="shared" si="3"/>
        <v>30000</v>
      </c>
      <c r="H92" s="234"/>
      <c r="J92" s="156"/>
    </row>
    <row r="93" spans="1:10" ht="22.25" customHeight="1">
      <c r="A93" s="163"/>
      <c r="B93" s="165" t="s">
        <v>149</v>
      </c>
      <c r="C93" s="170" t="s">
        <v>297</v>
      </c>
      <c r="D93" s="160">
        <v>2000</v>
      </c>
      <c r="E93" s="159" t="s">
        <v>84</v>
      </c>
      <c r="F93" s="164">
        <v>6</v>
      </c>
      <c r="G93" s="172">
        <f t="shared" si="3"/>
        <v>12000</v>
      </c>
      <c r="H93" s="234"/>
      <c r="J93" s="156"/>
    </row>
    <row r="94" spans="1:10" ht="16" customHeight="1">
      <c r="A94" s="280"/>
      <c r="B94" s="295" t="s">
        <v>86</v>
      </c>
      <c r="C94" s="306"/>
      <c r="D94" s="298"/>
      <c r="E94" s="306"/>
      <c r="F94" s="301"/>
      <c r="G94" s="298"/>
      <c r="H94" s="302"/>
      <c r="J94" s="156"/>
    </row>
    <row r="95" spans="1:10" ht="20" customHeight="1">
      <c r="A95" s="169"/>
      <c r="B95" s="178" t="s">
        <v>299</v>
      </c>
      <c r="C95" s="170" t="s">
        <v>321</v>
      </c>
      <c r="D95" s="312">
        <v>30000</v>
      </c>
      <c r="E95" s="313" t="s">
        <v>301</v>
      </c>
      <c r="F95" s="314">
        <v>1</v>
      </c>
      <c r="G95" s="315">
        <f t="shared" ref="G95:G106" si="4">F95*D95</f>
        <v>30000</v>
      </c>
      <c r="H95" s="316"/>
      <c r="J95" s="156"/>
    </row>
    <row r="96" spans="1:10" ht="20" customHeight="1">
      <c r="A96" s="169"/>
      <c r="B96" s="178" t="s">
        <v>302</v>
      </c>
      <c r="C96" s="170" t="s">
        <v>321</v>
      </c>
      <c r="D96" s="312">
        <v>4500</v>
      </c>
      <c r="E96" s="313" t="s">
        <v>304</v>
      </c>
      <c r="F96" s="314">
        <v>1</v>
      </c>
      <c r="G96" s="315">
        <f t="shared" si="4"/>
        <v>4500</v>
      </c>
      <c r="H96" s="316"/>
      <c r="J96" s="156"/>
    </row>
    <row r="97" spans="1:10" ht="20" customHeight="1">
      <c r="A97" s="169"/>
      <c r="B97" s="178" t="s">
        <v>85</v>
      </c>
      <c r="C97" s="170" t="s">
        <v>321</v>
      </c>
      <c r="D97" s="312">
        <v>18000</v>
      </c>
      <c r="E97" s="313" t="s">
        <v>304</v>
      </c>
      <c r="F97" s="314">
        <v>7</v>
      </c>
      <c r="G97" s="315">
        <f t="shared" si="4"/>
        <v>126000</v>
      </c>
      <c r="H97" s="316"/>
      <c r="J97" s="156"/>
    </row>
    <row r="98" spans="1:10" ht="20" customHeight="1">
      <c r="A98" s="169"/>
      <c r="B98" s="178" t="s">
        <v>305</v>
      </c>
      <c r="C98" s="170" t="s">
        <v>321</v>
      </c>
      <c r="D98" s="312">
        <v>2500</v>
      </c>
      <c r="E98" s="313" t="s">
        <v>304</v>
      </c>
      <c r="F98" s="314">
        <v>9</v>
      </c>
      <c r="G98" s="315">
        <f>F98*D98</f>
        <v>22500</v>
      </c>
      <c r="H98" s="316"/>
      <c r="J98" s="156"/>
    </row>
    <row r="99" spans="1:10" ht="20" customHeight="1">
      <c r="A99" s="163"/>
      <c r="B99" s="170" t="s">
        <v>302</v>
      </c>
      <c r="C99" s="170" t="s">
        <v>329</v>
      </c>
      <c r="D99" s="312">
        <v>7500</v>
      </c>
      <c r="E99" s="163" t="s">
        <v>304</v>
      </c>
      <c r="F99" s="158">
        <v>2</v>
      </c>
      <c r="G99" s="172">
        <f>F99*D99</f>
        <v>15000</v>
      </c>
      <c r="H99" s="234"/>
      <c r="J99" s="156"/>
    </row>
    <row r="100" spans="1:10" ht="20" customHeight="1">
      <c r="A100" s="163"/>
      <c r="B100" s="170" t="s">
        <v>330</v>
      </c>
      <c r="C100" s="170" t="s">
        <v>329</v>
      </c>
      <c r="D100" s="160">
        <v>450</v>
      </c>
      <c r="E100" s="163" t="s">
        <v>304</v>
      </c>
      <c r="F100" s="158">
        <v>4</v>
      </c>
      <c r="G100" s="172">
        <f t="shared" si="4"/>
        <v>1800</v>
      </c>
      <c r="H100" s="234"/>
      <c r="J100" s="156"/>
    </row>
    <row r="101" spans="1:10" ht="20" customHeight="1">
      <c r="A101" s="169"/>
      <c r="B101" s="178" t="s">
        <v>306</v>
      </c>
      <c r="C101" s="170" t="s">
        <v>321</v>
      </c>
      <c r="D101" s="312">
        <v>1500</v>
      </c>
      <c r="E101" s="313" t="s">
        <v>307</v>
      </c>
      <c r="F101" s="314">
        <v>11</v>
      </c>
      <c r="G101" s="315">
        <f t="shared" si="4"/>
        <v>16500</v>
      </c>
      <c r="H101" s="316"/>
      <c r="J101" s="156"/>
    </row>
    <row r="102" spans="1:10" ht="20" customHeight="1">
      <c r="A102" s="169"/>
      <c r="B102" s="178" t="s">
        <v>308</v>
      </c>
      <c r="C102" s="170" t="s">
        <v>321</v>
      </c>
      <c r="D102" s="312">
        <v>1000</v>
      </c>
      <c r="E102" s="313" t="s">
        <v>304</v>
      </c>
      <c r="F102" s="314">
        <v>10</v>
      </c>
      <c r="G102" s="315">
        <f t="shared" si="4"/>
        <v>10000</v>
      </c>
      <c r="H102" s="316"/>
      <c r="J102" s="156"/>
    </row>
    <row r="103" spans="1:10" ht="22.25" customHeight="1">
      <c r="A103" s="163"/>
      <c r="B103" s="162" t="s">
        <v>309</v>
      </c>
      <c r="C103" s="170" t="s">
        <v>321</v>
      </c>
      <c r="D103" s="160">
        <v>4000</v>
      </c>
      <c r="E103" s="159" t="s">
        <v>83</v>
      </c>
      <c r="F103" s="158">
        <v>1</v>
      </c>
      <c r="G103" s="172">
        <f t="shared" si="4"/>
        <v>4000</v>
      </c>
      <c r="H103" s="234"/>
      <c r="J103" s="156"/>
    </row>
    <row r="104" spans="1:10" ht="22.25" customHeight="1">
      <c r="A104" s="163"/>
      <c r="B104" s="162" t="s">
        <v>310</v>
      </c>
      <c r="C104" s="170" t="s">
        <v>297</v>
      </c>
      <c r="D104" s="160">
        <v>35000</v>
      </c>
      <c r="E104" s="159" t="s">
        <v>83</v>
      </c>
      <c r="F104" s="158">
        <v>1</v>
      </c>
      <c r="G104" s="172">
        <f t="shared" si="4"/>
        <v>35000</v>
      </c>
      <c r="H104" s="234"/>
      <c r="J104" s="156"/>
    </row>
    <row r="105" spans="1:10" ht="22.25" customHeight="1">
      <c r="A105" s="169"/>
      <c r="B105" s="162" t="s">
        <v>311</v>
      </c>
      <c r="C105" s="170" t="s">
        <v>297</v>
      </c>
      <c r="D105" s="319">
        <v>15000</v>
      </c>
      <c r="E105" s="169" t="s">
        <v>83</v>
      </c>
      <c r="F105" s="320">
        <v>1</v>
      </c>
      <c r="G105" s="315">
        <f t="shared" si="4"/>
        <v>15000</v>
      </c>
      <c r="H105" s="316"/>
      <c r="J105" s="156"/>
    </row>
    <row r="106" spans="1:10" ht="20" customHeight="1">
      <c r="A106" s="169"/>
      <c r="B106" s="178" t="s">
        <v>313</v>
      </c>
      <c r="C106" s="170" t="s">
        <v>297</v>
      </c>
      <c r="D106" s="312">
        <v>20000</v>
      </c>
      <c r="E106" s="313" t="s">
        <v>301</v>
      </c>
      <c r="F106" s="314">
        <v>1</v>
      </c>
      <c r="G106" s="315">
        <f t="shared" si="4"/>
        <v>20000</v>
      </c>
      <c r="H106" s="316"/>
      <c r="J106" s="156"/>
    </row>
    <row r="107" spans="1:10" ht="16" customHeight="1">
      <c r="A107" s="280"/>
      <c r="B107" s="295" t="s">
        <v>82</v>
      </c>
      <c r="C107" s="306"/>
      <c r="D107" s="298"/>
      <c r="E107" s="306"/>
      <c r="F107" s="301"/>
      <c r="G107" s="298"/>
      <c r="H107" s="302"/>
      <c r="J107" s="156"/>
    </row>
    <row r="108" spans="1:10" ht="20" customHeight="1">
      <c r="A108" s="169"/>
      <c r="B108" s="178" t="s">
        <v>314</v>
      </c>
      <c r="C108" s="170" t="s">
        <v>297</v>
      </c>
      <c r="D108" s="312">
        <v>8000</v>
      </c>
      <c r="E108" s="313" t="s">
        <v>80</v>
      </c>
      <c r="F108" s="314">
        <v>4</v>
      </c>
      <c r="G108" s="315">
        <f t="shared" ref="G108:G116" si="5">F108*D108</f>
        <v>32000</v>
      </c>
      <c r="H108" s="316"/>
      <c r="J108" s="156"/>
    </row>
    <row r="109" spans="1:10" ht="20" customHeight="1">
      <c r="A109" s="169"/>
      <c r="B109" s="178" t="s">
        <v>314</v>
      </c>
      <c r="C109" s="170" t="s">
        <v>297</v>
      </c>
      <c r="D109" s="312">
        <v>8000</v>
      </c>
      <c r="E109" s="313" t="s">
        <v>80</v>
      </c>
      <c r="F109" s="314">
        <v>2</v>
      </c>
      <c r="G109" s="315">
        <f t="shared" si="5"/>
        <v>16000</v>
      </c>
      <c r="H109" s="316"/>
      <c r="J109" s="156"/>
    </row>
    <row r="110" spans="1:10" ht="20" customHeight="1">
      <c r="A110" s="169"/>
      <c r="B110" s="178" t="s">
        <v>314</v>
      </c>
      <c r="C110" s="170" t="s">
        <v>297</v>
      </c>
      <c r="D110" s="312">
        <v>8000</v>
      </c>
      <c r="E110" s="313" t="s">
        <v>80</v>
      </c>
      <c r="F110" s="314">
        <v>1</v>
      </c>
      <c r="G110" s="315">
        <f t="shared" si="5"/>
        <v>8000</v>
      </c>
      <c r="H110" s="316"/>
      <c r="J110" s="156"/>
    </row>
    <row r="111" spans="1:10" ht="20" customHeight="1">
      <c r="A111" s="169"/>
      <c r="B111" s="178" t="s">
        <v>314</v>
      </c>
      <c r="C111" s="170" t="s">
        <v>297</v>
      </c>
      <c r="D111" s="312">
        <v>8000</v>
      </c>
      <c r="E111" s="313" t="s">
        <v>80</v>
      </c>
      <c r="F111" s="314">
        <v>4</v>
      </c>
      <c r="G111" s="315">
        <f t="shared" si="5"/>
        <v>32000</v>
      </c>
      <c r="H111" s="316"/>
      <c r="J111" s="156"/>
    </row>
    <row r="112" spans="1:10" ht="20" customHeight="1">
      <c r="A112" s="163"/>
      <c r="B112" s="170" t="s">
        <v>325</v>
      </c>
      <c r="C112" s="170" t="s">
        <v>326</v>
      </c>
      <c r="D112" s="160">
        <v>2200</v>
      </c>
      <c r="E112" s="163" t="s">
        <v>80</v>
      </c>
      <c r="F112" s="158">
        <v>1</v>
      </c>
      <c r="G112" s="172">
        <f t="shared" si="5"/>
        <v>2200</v>
      </c>
      <c r="H112" s="234"/>
      <c r="J112" s="156"/>
    </row>
    <row r="113" spans="1:10" ht="20" customHeight="1">
      <c r="A113" s="163"/>
      <c r="B113" s="170" t="s">
        <v>327</v>
      </c>
      <c r="C113" s="170" t="s">
        <v>326</v>
      </c>
      <c r="D113" s="160">
        <v>1500</v>
      </c>
      <c r="E113" s="163" t="s">
        <v>80</v>
      </c>
      <c r="F113" s="158">
        <v>1</v>
      </c>
      <c r="G113" s="172">
        <f t="shared" si="5"/>
        <v>1500</v>
      </c>
      <c r="H113" s="234"/>
      <c r="J113" s="156"/>
    </row>
    <row r="114" spans="1:10" ht="20" customHeight="1">
      <c r="A114" s="163"/>
      <c r="B114" s="170" t="s">
        <v>328</v>
      </c>
      <c r="C114" s="170" t="s">
        <v>326</v>
      </c>
      <c r="D114" s="160">
        <v>1500</v>
      </c>
      <c r="E114" s="163" t="s">
        <v>80</v>
      </c>
      <c r="F114" s="158">
        <v>2</v>
      </c>
      <c r="G114" s="172">
        <f t="shared" si="5"/>
        <v>3000</v>
      </c>
      <c r="H114" s="234"/>
      <c r="J114" s="156"/>
    </row>
    <row r="115" spans="1:10" ht="22.25" customHeight="1">
      <c r="A115" s="163"/>
      <c r="B115" s="162" t="s">
        <v>316</v>
      </c>
      <c r="C115" s="170" t="s">
        <v>297</v>
      </c>
      <c r="D115" s="160">
        <v>4500</v>
      </c>
      <c r="E115" s="159" t="s">
        <v>80</v>
      </c>
      <c r="F115" s="158">
        <v>1</v>
      </c>
      <c r="G115" s="172">
        <f t="shared" si="5"/>
        <v>4500</v>
      </c>
      <c r="H115" s="234"/>
      <c r="J115" s="156"/>
    </row>
    <row r="116" spans="1:10" ht="22.25" customHeight="1">
      <c r="A116" s="163"/>
      <c r="B116" s="162" t="s">
        <v>317</v>
      </c>
      <c r="C116" s="170" t="s">
        <v>297</v>
      </c>
      <c r="D116" s="160">
        <v>10000</v>
      </c>
      <c r="E116" s="159" t="s">
        <v>80</v>
      </c>
      <c r="F116" s="158">
        <v>1</v>
      </c>
      <c r="G116" s="172">
        <f t="shared" si="5"/>
        <v>10000</v>
      </c>
      <c r="H116" s="234"/>
      <c r="J116" s="156"/>
    </row>
    <row r="117" spans="1:10" ht="20" customHeight="1">
      <c r="A117" s="453" t="s">
        <v>79</v>
      </c>
      <c r="B117" s="453"/>
      <c r="C117" s="453"/>
      <c r="D117" s="450" t="s">
        <v>78</v>
      </c>
      <c r="E117" s="450"/>
      <c r="F117" s="450"/>
      <c r="G117" s="450"/>
      <c r="H117" s="235"/>
    </row>
    <row r="118" spans="1:10" ht="30" customHeight="1">
      <c r="A118" s="155" t="s">
        <v>77</v>
      </c>
      <c r="B118" s="430" t="s">
        <v>75</v>
      </c>
      <c r="C118" s="430"/>
      <c r="D118" s="438">
        <f>G8</f>
        <v>2983270</v>
      </c>
      <c r="E118" s="438"/>
      <c r="F118" s="438"/>
      <c r="G118" s="438"/>
      <c r="H118" s="236"/>
      <c r="J118" s="154"/>
    </row>
    <row r="119" spans="1:10" ht="30" customHeight="1">
      <c r="A119" s="452" t="s">
        <v>73</v>
      </c>
      <c r="B119" s="452"/>
      <c r="C119" s="452"/>
      <c r="D119" s="438"/>
      <c r="E119" s="438"/>
      <c r="F119" s="438"/>
      <c r="G119" s="438"/>
      <c r="H119" s="236"/>
    </row>
    <row r="120" spans="1:10" ht="30" customHeight="1">
      <c r="A120" s="452" t="s">
        <v>72</v>
      </c>
      <c r="B120" s="452"/>
      <c r="C120" s="452"/>
      <c r="D120" s="438">
        <f>D118*H120</f>
        <v>178996.19999999998</v>
      </c>
      <c r="E120" s="438"/>
      <c r="F120" s="438"/>
      <c r="G120" s="438"/>
      <c r="H120" s="152">
        <v>0.06</v>
      </c>
    </row>
    <row r="121" spans="1:10" ht="30" customHeight="1">
      <c r="A121" s="451" t="s">
        <v>65</v>
      </c>
      <c r="B121" s="451"/>
      <c r="C121" s="451"/>
      <c r="D121" s="438">
        <f>SUM(D118:G120)</f>
        <v>3162266.2</v>
      </c>
      <c r="E121" s="438"/>
      <c r="F121" s="438"/>
      <c r="G121" s="438"/>
      <c r="H121" s="237"/>
    </row>
    <row r="122" spans="1:10" ht="30" customHeight="1">
      <c r="A122" s="451" t="s">
        <v>64</v>
      </c>
      <c r="B122" s="451"/>
      <c r="C122" s="451"/>
      <c r="D122" s="434"/>
      <c r="E122" s="434"/>
      <c r="F122" s="434"/>
      <c r="G122" s="434"/>
      <c r="H122" s="237"/>
    </row>
    <row r="123" spans="1:10">
      <c r="A123" s="111"/>
    </row>
    <row r="124" spans="1:10">
      <c r="A124" s="111"/>
    </row>
  </sheetData>
  <mergeCells count="15">
    <mergeCell ref="B118:C118"/>
    <mergeCell ref="D118:G118"/>
    <mergeCell ref="A1:G1"/>
    <mergeCell ref="H1:H5"/>
    <mergeCell ref="A6:H6"/>
    <mergeCell ref="A117:C117"/>
    <mergeCell ref="D117:G117"/>
    <mergeCell ref="A122:C122"/>
    <mergeCell ref="D122:G122"/>
    <mergeCell ref="A119:C119"/>
    <mergeCell ref="D119:G119"/>
    <mergeCell ref="A120:C120"/>
    <mergeCell ref="D120:G120"/>
    <mergeCell ref="A121:C121"/>
    <mergeCell ref="D121:G121"/>
  </mergeCells>
  <phoneticPr fontId="3" type="noConversion"/>
  <printOptions horizontalCentered="1"/>
  <pageMargins left="3.9370078740157501E-2" right="3.9370078740157501E-2" top="0.196850393700787" bottom="0.196850393700787" header="0" footer="0"/>
  <pageSetup paperSize="9" scale="58" fitToHeight="4" orientation="portrait" horizontalDpi="1200" verticalDpi="1200" r:id="rId1"/>
  <headerFooter>
    <oddFooter>&amp;C&amp;"Arial,Regular"&amp;10&amp;F&amp;R&amp;"Arial,Regular"&amp;10Page 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EFE47-5ECA-4A2B-87BE-BE19410EAD45}">
  <sheetPr>
    <pageSetUpPr fitToPage="1"/>
  </sheetPr>
  <dimension ref="A1:H31"/>
  <sheetViews>
    <sheetView zoomScaleNormal="85" zoomScaleSheetLayoutView="90" zoomScalePageLayoutView="140" workbookViewId="0">
      <selection activeCell="C10" sqref="C10"/>
    </sheetView>
  </sheetViews>
  <sheetFormatPr baseColWidth="10" defaultColWidth="16" defaultRowHeight="25.25" customHeight="1"/>
  <cols>
    <col min="1" max="1" width="9.6640625" style="206" customWidth="1"/>
    <col min="2" max="2" width="39.6640625" style="205" customWidth="1"/>
    <col min="3" max="3" width="15.6640625" style="206" customWidth="1"/>
    <col min="4" max="4" width="16" style="205" customWidth="1"/>
    <col min="5" max="16384" width="16" style="205"/>
  </cols>
  <sheetData>
    <row r="1" spans="1:8" ht="49.25" customHeight="1" thickBot="1">
      <c r="A1" s="460" t="s">
        <v>175</v>
      </c>
      <c r="B1" s="461"/>
      <c r="C1" s="461"/>
      <c r="D1" s="462"/>
    </row>
    <row r="2" spans="1:8" ht="21" customHeight="1">
      <c r="A2" s="227"/>
      <c r="B2" s="111"/>
      <c r="C2" s="226"/>
      <c r="D2" s="463"/>
    </row>
    <row r="3" spans="1:8" ht="21" customHeight="1">
      <c r="A3" s="227"/>
      <c r="B3" s="111"/>
      <c r="C3" s="226"/>
      <c r="D3" s="463"/>
    </row>
    <row r="4" spans="1:8" ht="21" customHeight="1">
      <c r="A4" s="227"/>
      <c r="B4" s="111"/>
      <c r="C4" s="226"/>
      <c r="D4" s="463"/>
    </row>
    <row r="5" spans="1:8" ht="21" customHeight="1" thickBot="1">
      <c r="A5" s="225"/>
      <c r="B5" s="146"/>
      <c r="C5" s="224"/>
      <c r="D5" s="464"/>
    </row>
    <row r="6" spans="1:8" ht="13.25" customHeight="1" thickBot="1">
      <c r="A6" s="467"/>
      <c r="B6" s="467"/>
      <c r="C6" s="467"/>
      <c r="D6" s="468"/>
    </row>
    <row r="7" spans="1:8" ht="22.25" customHeight="1">
      <c r="A7" s="223"/>
      <c r="B7" s="222" t="s">
        <v>124</v>
      </c>
      <c r="C7" s="221" t="s">
        <v>123</v>
      </c>
      <c r="D7" s="220" t="s">
        <v>122</v>
      </c>
    </row>
    <row r="8" spans="1:8" ht="22.25" customHeight="1">
      <c r="A8" s="219" t="s">
        <v>77</v>
      </c>
      <c r="B8" s="218" t="s">
        <v>121</v>
      </c>
      <c r="C8" s="217"/>
      <c r="D8" s="216"/>
      <c r="F8" s="215"/>
    </row>
    <row r="9" spans="1:8" s="213" customFormat="1" ht="22.25" customHeight="1">
      <c r="A9" s="214">
        <v>1</v>
      </c>
      <c r="B9" s="176" t="s">
        <v>159</v>
      </c>
      <c r="C9" s="228">
        <f>展馆费明细!H8</f>
        <v>202500</v>
      </c>
      <c r="D9" s="469">
        <f>SUM(C9:C16)</f>
        <v>1810400</v>
      </c>
    </row>
    <row r="10" spans="1:8" s="213" customFormat="1" ht="22.25" customHeight="1">
      <c r="A10" s="214">
        <v>2</v>
      </c>
      <c r="B10" s="176" t="s">
        <v>160</v>
      </c>
      <c r="C10" s="228">
        <f>展馆费明细!H25</f>
        <v>197900</v>
      </c>
      <c r="D10" s="470"/>
    </row>
    <row r="11" spans="1:8" s="213" customFormat="1" ht="22.25" customHeight="1">
      <c r="A11" s="214">
        <v>3</v>
      </c>
      <c r="B11" s="176" t="s">
        <v>161</v>
      </c>
      <c r="C11" s="228">
        <f>展馆费明细!H47</f>
        <v>220500</v>
      </c>
      <c r="D11" s="470"/>
    </row>
    <row r="12" spans="1:8" s="213" customFormat="1" ht="22.25" customHeight="1">
      <c r="A12" s="214">
        <v>4</v>
      </c>
      <c r="B12" s="176" t="s">
        <v>162</v>
      </c>
      <c r="C12" s="228">
        <f>展馆费明细!H71</f>
        <v>227500</v>
      </c>
      <c r="D12" s="470"/>
    </row>
    <row r="13" spans="1:8" s="213" customFormat="1" ht="22.25" customHeight="1">
      <c r="A13" s="214">
        <v>5</v>
      </c>
      <c r="B13" s="176" t="s">
        <v>163</v>
      </c>
      <c r="C13" s="228">
        <f>展馆费明细!H95</f>
        <v>240500</v>
      </c>
      <c r="D13" s="470"/>
    </row>
    <row r="14" spans="1:8" s="213" customFormat="1" ht="22.25" customHeight="1">
      <c r="A14" s="214">
        <v>6</v>
      </c>
      <c r="B14" s="176" t="s">
        <v>164</v>
      </c>
      <c r="C14" s="228">
        <f>展馆费明细!H119</f>
        <v>240500</v>
      </c>
      <c r="D14" s="470"/>
      <c r="G14" s="257"/>
      <c r="H14" s="257"/>
    </row>
    <row r="15" spans="1:8" s="213" customFormat="1" ht="22.25" customHeight="1">
      <c r="A15" s="214">
        <v>7</v>
      </c>
      <c r="B15" s="176" t="s">
        <v>165</v>
      </c>
      <c r="C15" s="228">
        <f>展馆费明细!H143</f>
        <v>237500</v>
      </c>
      <c r="D15" s="470"/>
    </row>
    <row r="16" spans="1:8" s="213" customFormat="1" ht="22.25" customHeight="1">
      <c r="A16" s="214">
        <v>8</v>
      </c>
      <c r="B16" s="176" t="s">
        <v>166</v>
      </c>
      <c r="C16" s="228">
        <f>展馆费明细!H167</f>
        <v>243500</v>
      </c>
      <c r="D16" s="471"/>
    </row>
    <row r="17" spans="1:4" s="213" customFormat="1" ht="22.25" customHeight="1">
      <c r="A17" s="214">
        <v>9</v>
      </c>
      <c r="B17" s="176" t="s">
        <v>167</v>
      </c>
      <c r="C17" s="228">
        <f>展馆费明细!H192</f>
        <v>254500</v>
      </c>
      <c r="D17" s="470">
        <f>SUM(C17:C23)</f>
        <v>1683500</v>
      </c>
    </row>
    <row r="18" spans="1:4" s="213" customFormat="1" ht="22.25" customHeight="1">
      <c r="A18" s="214">
        <v>10</v>
      </c>
      <c r="B18" s="176" t="s">
        <v>168</v>
      </c>
      <c r="C18" s="228">
        <f>展馆费明细!H216</f>
        <v>243500</v>
      </c>
      <c r="D18" s="470"/>
    </row>
    <row r="19" spans="1:4" s="213" customFormat="1" ht="22.25" customHeight="1">
      <c r="A19" s="214">
        <v>11</v>
      </c>
      <c r="B19" s="176" t="s">
        <v>169</v>
      </c>
      <c r="C19" s="228">
        <f>展馆费明细!H240</f>
        <v>244500</v>
      </c>
      <c r="D19" s="470"/>
    </row>
    <row r="20" spans="1:4" s="213" customFormat="1" ht="22.25" customHeight="1">
      <c r="A20" s="214">
        <v>12</v>
      </c>
      <c r="B20" s="176" t="s">
        <v>170</v>
      </c>
      <c r="C20" s="228">
        <f>展馆费明细!H264</f>
        <v>237500</v>
      </c>
      <c r="D20" s="470"/>
    </row>
    <row r="21" spans="1:4" s="213" customFormat="1" ht="22.25" customHeight="1">
      <c r="A21" s="214">
        <v>13</v>
      </c>
      <c r="B21" s="176" t="s">
        <v>171</v>
      </c>
      <c r="C21" s="228">
        <f>展馆费明细!H288</f>
        <v>234500</v>
      </c>
      <c r="D21" s="470"/>
    </row>
    <row r="22" spans="1:4" s="213" customFormat="1" ht="22.25" customHeight="1">
      <c r="A22" s="214">
        <v>14</v>
      </c>
      <c r="B22" s="176" t="s">
        <v>172</v>
      </c>
      <c r="C22" s="228">
        <f>展馆费明细!H312</f>
        <v>234500</v>
      </c>
      <c r="D22" s="470"/>
    </row>
    <row r="23" spans="1:4" s="213" customFormat="1" ht="22.25" customHeight="1" thickBot="1">
      <c r="A23" s="214">
        <v>15</v>
      </c>
      <c r="B23" s="176" t="s">
        <v>173</v>
      </c>
      <c r="C23" s="228">
        <f>展馆费明细!H336</f>
        <v>234500</v>
      </c>
      <c r="D23" s="472"/>
    </row>
    <row r="24" spans="1:4" ht="31.25" customHeight="1">
      <c r="A24" s="465" t="s">
        <v>120</v>
      </c>
      <c r="B24" s="466"/>
      <c r="C24" s="212" t="s">
        <v>119</v>
      </c>
      <c r="D24" s="212"/>
    </row>
    <row r="25" spans="1:4" ht="32" customHeight="1">
      <c r="A25" s="211"/>
      <c r="B25" s="262" t="s">
        <v>118</v>
      </c>
      <c r="C25" s="210"/>
      <c r="D25" s="209">
        <f>SUM(D9:D23)</f>
        <v>3493900</v>
      </c>
    </row>
    <row r="26" spans="1:4" ht="32" customHeight="1">
      <c r="A26" s="211"/>
      <c r="B26" s="262" t="s">
        <v>61</v>
      </c>
      <c r="C26" s="210"/>
      <c r="D26" s="209">
        <f>D25*0.1</f>
        <v>349390</v>
      </c>
    </row>
    <row r="27" spans="1:4" ht="32" customHeight="1">
      <c r="A27" s="458" t="s">
        <v>117</v>
      </c>
      <c r="B27" s="459"/>
      <c r="C27" s="210"/>
      <c r="D27" s="209">
        <f>SUM(D25:D26)*0.06</f>
        <v>230597.4</v>
      </c>
    </row>
    <row r="28" spans="1:4" ht="32" customHeight="1" thickBot="1">
      <c r="A28" s="456" t="s">
        <v>65</v>
      </c>
      <c r="B28" s="457"/>
      <c r="C28" s="208"/>
      <c r="D28" s="207">
        <f>SUM(D25:D27)</f>
        <v>4073887.4</v>
      </c>
    </row>
    <row r="29" spans="1:4" ht="25.25" customHeight="1">
      <c r="A29" s="454" t="s">
        <v>116</v>
      </c>
      <c r="B29" s="454"/>
      <c r="C29" s="454"/>
      <c r="D29" s="454"/>
    </row>
    <row r="30" spans="1:4" ht="25.25" customHeight="1">
      <c r="A30" s="455"/>
      <c r="B30" s="455"/>
      <c r="C30" s="455"/>
      <c r="D30" s="455"/>
    </row>
    <row r="31" spans="1:4" ht="25.25" customHeight="1">
      <c r="A31" s="455"/>
      <c r="B31" s="455"/>
      <c r="C31" s="455"/>
      <c r="D31" s="455"/>
    </row>
  </sheetData>
  <mergeCells count="9">
    <mergeCell ref="A29:D31"/>
    <mergeCell ref="A28:B28"/>
    <mergeCell ref="A27:B27"/>
    <mergeCell ref="A1:C1"/>
    <mergeCell ref="D1:D5"/>
    <mergeCell ref="A24:B24"/>
    <mergeCell ref="A6:D6"/>
    <mergeCell ref="D9:D16"/>
    <mergeCell ref="D17:D23"/>
  </mergeCells>
  <phoneticPr fontId="3" type="noConversion"/>
  <printOptions horizontalCentered="1"/>
  <pageMargins left="0.7" right="0.7" top="0.75" bottom="0.75" header="0.3" footer="0.3"/>
  <pageSetup paperSize="9" scale="79" orientation="portrait" horizontalDpi="1200" verticalDpi="1200" r:id="rId1"/>
  <ignoredErrors>
    <ignoredError sqref="D9:D23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DE7C3-6DDD-4295-BA74-2DFF65E10123}">
  <sheetPr>
    <tabColor rgb="FFFF0000"/>
  </sheetPr>
  <dimension ref="A1:H356"/>
  <sheetViews>
    <sheetView view="pageBreakPreview" topLeftCell="A335" zoomScale="83" zoomScaleNormal="79" workbookViewId="0">
      <selection activeCell="G286" sqref="G286"/>
    </sheetView>
  </sheetViews>
  <sheetFormatPr baseColWidth="10" defaultColWidth="8.6640625" defaultRowHeight="18"/>
  <cols>
    <col min="1" max="1" width="8.6640625" style="338"/>
    <col min="2" max="2" width="37.5" style="338" customWidth="1"/>
    <col min="3" max="3" width="15.33203125" style="338" customWidth="1"/>
    <col min="4" max="5" width="8.6640625" style="338"/>
    <col min="6" max="6" width="0" style="338" hidden="1" customWidth="1"/>
    <col min="7" max="7" width="13.1640625" style="338" customWidth="1"/>
    <col min="8" max="8" width="20.5" style="338" customWidth="1"/>
    <col min="9" max="16384" width="8.6640625" style="338"/>
  </cols>
  <sheetData>
    <row r="1" spans="1:8" s="321" customFormat="1" ht="55" customHeight="1" thickBot="1">
      <c r="A1" s="479" t="s">
        <v>331</v>
      </c>
      <c r="B1" s="480"/>
      <c r="C1" s="480"/>
      <c r="D1" s="480"/>
      <c r="E1" s="480"/>
      <c r="F1" s="480"/>
      <c r="G1" s="481"/>
      <c r="H1" s="482"/>
    </row>
    <row r="2" spans="1:8" s="321" customFormat="1" ht="25" customHeight="1">
      <c r="A2" s="322"/>
      <c r="B2" s="323"/>
      <c r="C2" s="324"/>
      <c r="D2" s="324"/>
      <c r="E2" s="324"/>
      <c r="F2" s="325"/>
      <c r="G2" s="326"/>
      <c r="H2" s="483"/>
    </row>
    <row r="3" spans="1:8" s="321" customFormat="1" ht="25" customHeight="1">
      <c r="A3" s="327"/>
      <c r="B3" s="328"/>
      <c r="F3" s="329"/>
      <c r="G3" s="330"/>
      <c r="H3" s="483"/>
    </row>
    <row r="4" spans="1:8" s="321" customFormat="1" ht="25" customHeight="1" thickBot="1">
      <c r="A4" s="331"/>
      <c r="B4" s="332"/>
      <c r="C4" s="333"/>
      <c r="D4" s="485"/>
      <c r="E4" s="485"/>
      <c r="F4" s="485"/>
      <c r="G4" s="486"/>
      <c r="H4" s="484"/>
    </row>
    <row r="5" spans="1:8" s="321" customFormat="1" ht="15" customHeight="1">
      <c r="A5" s="487" t="s">
        <v>332</v>
      </c>
      <c r="B5" s="487"/>
      <c r="C5" s="487"/>
      <c r="D5" s="487"/>
      <c r="E5" s="487"/>
      <c r="F5" s="487"/>
      <c r="G5" s="487"/>
      <c r="H5" s="488"/>
    </row>
    <row r="6" spans="1:8" ht="34">
      <c r="A6" s="334" t="s">
        <v>333</v>
      </c>
      <c r="B6" s="334" t="s">
        <v>334</v>
      </c>
      <c r="C6" s="335" t="s">
        <v>335</v>
      </c>
      <c r="D6" s="336" t="s">
        <v>336</v>
      </c>
      <c r="E6" s="336" t="s">
        <v>337</v>
      </c>
      <c r="F6" s="336" t="s">
        <v>338</v>
      </c>
      <c r="G6" s="337" t="s">
        <v>339</v>
      </c>
      <c r="H6" s="337" t="s">
        <v>340</v>
      </c>
    </row>
    <row r="7" spans="1:8">
      <c r="A7" s="474" t="s">
        <v>341</v>
      </c>
      <c r="B7" s="474"/>
      <c r="C7" s="474"/>
      <c r="D7" s="474"/>
      <c r="E7" s="474"/>
      <c r="F7" s="474"/>
      <c r="G7" s="474"/>
      <c r="H7" s="474"/>
    </row>
    <row r="8" spans="1:8">
      <c r="A8" s="339" t="s">
        <v>342</v>
      </c>
      <c r="B8" s="340" t="s">
        <v>343</v>
      </c>
      <c r="C8" s="340"/>
      <c r="D8" s="340"/>
      <c r="E8" s="340"/>
      <c r="F8" s="340"/>
      <c r="G8" s="341"/>
      <c r="H8" s="341">
        <f>SUM(H9:H19)</f>
        <v>202500</v>
      </c>
    </row>
    <row r="9" spans="1:8" ht="23.5" customHeight="1">
      <c r="A9" s="342">
        <v>1</v>
      </c>
      <c r="B9" s="343" t="s">
        <v>344</v>
      </c>
      <c r="C9" s="344"/>
      <c r="D9" s="345">
        <v>600</v>
      </c>
      <c r="E9" s="345" t="s">
        <v>345</v>
      </c>
      <c r="F9" s="346">
        <v>1</v>
      </c>
      <c r="G9" s="347">
        <v>30</v>
      </c>
      <c r="H9" s="347">
        <f t="shared" ref="H9:H19" si="0">G9*D9</f>
        <v>18000</v>
      </c>
    </row>
    <row r="10" spans="1:8" ht="23.5" customHeight="1">
      <c r="A10" s="342">
        <v>2</v>
      </c>
      <c r="B10" s="343" t="s">
        <v>346</v>
      </c>
      <c r="C10" s="344"/>
      <c r="D10" s="345">
        <v>1</v>
      </c>
      <c r="E10" s="345" t="s">
        <v>347</v>
      </c>
      <c r="F10" s="346">
        <v>1</v>
      </c>
      <c r="G10" s="347">
        <v>35000</v>
      </c>
      <c r="H10" s="347">
        <f t="shared" si="0"/>
        <v>35000</v>
      </c>
    </row>
    <row r="11" spans="1:8" ht="23.5" customHeight="1">
      <c r="A11" s="342">
        <v>3</v>
      </c>
      <c r="B11" s="343" t="s">
        <v>348</v>
      </c>
      <c r="C11" s="344"/>
      <c r="D11" s="345">
        <v>1</v>
      </c>
      <c r="E11" s="345" t="s">
        <v>347</v>
      </c>
      <c r="F11" s="346">
        <v>1</v>
      </c>
      <c r="G11" s="347">
        <v>1500</v>
      </c>
      <c r="H11" s="347">
        <f t="shared" si="0"/>
        <v>1500</v>
      </c>
    </row>
    <row r="12" spans="1:8" ht="23.5" customHeight="1">
      <c r="A12" s="342">
        <v>4</v>
      </c>
      <c r="B12" s="343" t="s">
        <v>349</v>
      </c>
      <c r="C12" s="344"/>
      <c r="D12" s="345">
        <v>1</v>
      </c>
      <c r="E12" s="345" t="s">
        <v>347</v>
      </c>
      <c r="F12" s="346">
        <v>1</v>
      </c>
      <c r="G12" s="347">
        <v>35000</v>
      </c>
      <c r="H12" s="347">
        <f t="shared" si="0"/>
        <v>35000</v>
      </c>
    </row>
    <row r="13" spans="1:8" ht="23.5" customHeight="1">
      <c r="A13" s="342">
        <v>5</v>
      </c>
      <c r="B13" s="343" t="s">
        <v>350</v>
      </c>
      <c r="C13" s="344"/>
      <c r="D13" s="345">
        <v>1</v>
      </c>
      <c r="E13" s="345" t="s">
        <v>347</v>
      </c>
      <c r="F13" s="346">
        <v>1</v>
      </c>
      <c r="G13" s="347">
        <v>1000</v>
      </c>
      <c r="H13" s="347">
        <f t="shared" si="0"/>
        <v>1000</v>
      </c>
    </row>
    <row r="14" spans="1:8" ht="23.5" customHeight="1">
      <c r="A14" s="342">
        <v>6</v>
      </c>
      <c r="B14" s="343" t="s">
        <v>351</v>
      </c>
      <c r="C14" s="344"/>
      <c r="D14" s="345">
        <v>1</v>
      </c>
      <c r="E14" s="345" t="s">
        <v>347</v>
      </c>
      <c r="F14" s="346">
        <v>1</v>
      </c>
      <c r="G14" s="347">
        <v>4500</v>
      </c>
      <c r="H14" s="347">
        <f t="shared" si="0"/>
        <v>4500</v>
      </c>
    </row>
    <row r="15" spans="1:8" ht="23.5" customHeight="1">
      <c r="A15" s="342">
        <v>7</v>
      </c>
      <c r="B15" s="343" t="s">
        <v>352</v>
      </c>
      <c r="C15" s="344"/>
      <c r="D15" s="345">
        <v>1</v>
      </c>
      <c r="E15" s="345" t="s">
        <v>347</v>
      </c>
      <c r="F15" s="346">
        <v>1</v>
      </c>
      <c r="G15" s="347">
        <v>6000</v>
      </c>
      <c r="H15" s="347">
        <f t="shared" si="0"/>
        <v>6000</v>
      </c>
    </row>
    <row r="16" spans="1:8" ht="23.5" customHeight="1">
      <c r="A16" s="342">
        <v>8</v>
      </c>
      <c r="B16" s="343" t="s">
        <v>353</v>
      </c>
      <c r="C16" s="344"/>
      <c r="D16" s="345">
        <v>1</v>
      </c>
      <c r="E16" s="345" t="s">
        <v>347</v>
      </c>
      <c r="F16" s="346"/>
      <c r="G16" s="347">
        <v>1500</v>
      </c>
      <c r="H16" s="347">
        <f t="shared" si="0"/>
        <v>1500</v>
      </c>
    </row>
    <row r="17" spans="1:8" ht="23.5" customHeight="1">
      <c r="A17" s="342">
        <v>9</v>
      </c>
      <c r="B17" s="343" t="s">
        <v>354</v>
      </c>
      <c r="C17" s="344"/>
      <c r="D17" s="345">
        <v>1</v>
      </c>
      <c r="E17" s="345" t="s">
        <v>347</v>
      </c>
      <c r="F17" s="346">
        <v>1</v>
      </c>
      <c r="G17" s="347">
        <v>65000</v>
      </c>
      <c r="H17" s="347">
        <f t="shared" si="0"/>
        <v>65000</v>
      </c>
    </row>
    <row r="18" spans="1:8" ht="23.5" customHeight="1">
      <c r="A18" s="342">
        <v>10</v>
      </c>
      <c r="B18" s="343" t="s">
        <v>355</v>
      </c>
      <c r="C18" s="344"/>
      <c r="D18" s="345">
        <v>1</v>
      </c>
      <c r="E18" s="345" t="s">
        <v>347</v>
      </c>
      <c r="F18" s="346">
        <v>1</v>
      </c>
      <c r="G18" s="347">
        <v>0</v>
      </c>
      <c r="H18" s="347">
        <f t="shared" si="0"/>
        <v>0</v>
      </c>
    </row>
    <row r="19" spans="1:8" ht="23.5" customHeight="1">
      <c r="A19" s="342">
        <v>11</v>
      </c>
      <c r="B19" s="343" t="s">
        <v>356</v>
      </c>
      <c r="C19" s="344"/>
      <c r="D19" s="345">
        <v>1</v>
      </c>
      <c r="E19" s="345" t="s">
        <v>347</v>
      </c>
      <c r="F19" s="346">
        <v>1</v>
      </c>
      <c r="G19" s="347">
        <v>35000</v>
      </c>
      <c r="H19" s="347">
        <f t="shared" si="0"/>
        <v>35000</v>
      </c>
    </row>
    <row r="20" spans="1:8">
      <c r="A20" s="348" t="s">
        <v>357</v>
      </c>
      <c r="B20" s="349" t="s">
        <v>358</v>
      </c>
      <c r="C20" s="350"/>
      <c r="D20" s="351" t="s">
        <v>359</v>
      </c>
      <c r="E20" s="351"/>
      <c r="F20" s="352" t="s">
        <v>359</v>
      </c>
      <c r="G20" s="353">
        <v>0.1</v>
      </c>
      <c r="H20" s="341">
        <f>H8*G20</f>
        <v>20250</v>
      </c>
    </row>
    <row r="21" spans="1:8">
      <c r="A21" s="354"/>
      <c r="B21" s="473" t="s">
        <v>360</v>
      </c>
      <c r="C21" s="473"/>
      <c r="D21" s="355"/>
      <c r="E21" s="355"/>
      <c r="F21" s="356"/>
      <c r="G21" s="357"/>
      <c r="H21" s="357">
        <f>H20+H8</f>
        <v>222750</v>
      </c>
    </row>
    <row r="22" spans="1:8">
      <c r="A22" s="354"/>
      <c r="B22" s="473" t="s">
        <v>361</v>
      </c>
      <c r="C22" s="473"/>
      <c r="D22" s="355" t="s">
        <v>359</v>
      </c>
      <c r="E22" s="355"/>
      <c r="F22" s="356" t="s">
        <v>359</v>
      </c>
      <c r="G22" s="358">
        <v>0.06</v>
      </c>
      <c r="H22" s="357">
        <f>H21*G22</f>
        <v>13365</v>
      </c>
    </row>
    <row r="23" spans="1:8">
      <c r="A23" s="359"/>
      <c r="B23" s="473" t="s">
        <v>362</v>
      </c>
      <c r="C23" s="473"/>
      <c r="D23" s="356"/>
      <c r="E23" s="356"/>
      <c r="F23" s="356"/>
      <c r="G23" s="357"/>
      <c r="H23" s="357">
        <f>SUM(H21:H22)</f>
        <v>236115</v>
      </c>
    </row>
    <row r="24" spans="1:8" s="360" customFormat="1" ht="17">
      <c r="A24" s="474" t="s">
        <v>363</v>
      </c>
      <c r="B24" s="474"/>
      <c r="C24" s="474"/>
      <c r="D24" s="474"/>
      <c r="E24" s="474"/>
      <c r="F24" s="474"/>
      <c r="G24" s="474"/>
      <c r="H24" s="474"/>
    </row>
    <row r="25" spans="1:8" s="360" customFormat="1" ht="17">
      <c r="A25" s="339" t="s">
        <v>342</v>
      </c>
      <c r="B25" s="340" t="s">
        <v>343</v>
      </c>
      <c r="C25" s="340"/>
      <c r="D25" s="340"/>
      <c r="E25" s="340"/>
      <c r="F25" s="340"/>
      <c r="G25" s="341"/>
      <c r="H25" s="341">
        <f>SUM(H26:H39)</f>
        <v>197900</v>
      </c>
    </row>
    <row r="26" spans="1:8" s="360" customFormat="1" ht="23.5" customHeight="1">
      <c r="A26" s="361">
        <v>1</v>
      </c>
      <c r="B26" s="343" t="s">
        <v>344</v>
      </c>
      <c r="C26" s="362"/>
      <c r="D26" s="345">
        <v>600</v>
      </c>
      <c r="E26" s="345" t="s">
        <v>345</v>
      </c>
      <c r="F26" s="363">
        <v>1</v>
      </c>
      <c r="G26" s="347">
        <v>30</v>
      </c>
      <c r="H26" s="347">
        <f t="shared" ref="H26:H39" si="1">G26*D26</f>
        <v>18000</v>
      </c>
    </row>
    <row r="27" spans="1:8" s="360" customFormat="1" ht="23.5" customHeight="1">
      <c r="A27" s="361">
        <v>2</v>
      </c>
      <c r="B27" s="343" t="s">
        <v>346</v>
      </c>
      <c r="C27" s="362"/>
      <c r="D27" s="345">
        <v>1</v>
      </c>
      <c r="E27" s="345" t="s">
        <v>347</v>
      </c>
      <c r="F27" s="363">
        <v>1</v>
      </c>
      <c r="G27" s="347">
        <v>25000</v>
      </c>
      <c r="H27" s="347">
        <f t="shared" si="1"/>
        <v>25000</v>
      </c>
    </row>
    <row r="28" spans="1:8" s="360" customFormat="1" ht="23.5" customHeight="1">
      <c r="A28" s="361">
        <v>3</v>
      </c>
      <c r="B28" s="343" t="s">
        <v>364</v>
      </c>
      <c r="C28" s="362"/>
      <c r="D28" s="345">
        <v>1</v>
      </c>
      <c r="E28" s="345" t="s">
        <v>347</v>
      </c>
      <c r="F28" s="363">
        <v>1</v>
      </c>
      <c r="G28" s="347">
        <v>1200</v>
      </c>
      <c r="H28" s="347">
        <f t="shared" si="1"/>
        <v>1200</v>
      </c>
    </row>
    <row r="29" spans="1:8" s="360" customFormat="1" ht="23.5" customHeight="1">
      <c r="A29" s="361">
        <v>4</v>
      </c>
      <c r="B29" s="343" t="s">
        <v>349</v>
      </c>
      <c r="C29" s="362"/>
      <c r="D29" s="345">
        <v>1</v>
      </c>
      <c r="E29" s="345" t="s">
        <v>347</v>
      </c>
      <c r="F29" s="363">
        <v>1</v>
      </c>
      <c r="G29" s="347">
        <v>35000</v>
      </c>
      <c r="H29" s="347">
        <f t="shared" si="1"/>
        <v>35000</v>
      </c>
    </row>
    <row r="30" spans="1:8" s="360" customFormat="1" ht="23.5" customHeight="1">
      <c r="A30" s="361">
        <v>5</v>
      </c>
      <c r="B30" s="343" t="s">
        <v>350</v>
      </c>
      <c r="C30" s="362"/>
      <c r="D30" s="345">
        <v>1</v>
      </c>
      <c r="E30" s="345" t="s">
        <v>347</v>
      </c>
      <c r="F30" s="363">
        <v>1</v>
      </c>
      <c r="G30" s="347">
        <v>1000</v>
      </c>
      <c r="H30" s="347">
        <f t="shared" si="1"/>
        <v>1000</v>
      </c>
    </row>
    <row r="31" spans="1:8" s="360" customFormat="1" ht="23.5" customHeight="1">
      <c r="A31" s="361">
        <v>6</v>
      </c>
      <c r="B31" s="343" t="s">
        <v>351</v>
      </c>
      <c r="C31" s="362"/>
      <c r="D31" s="345">
        <v>1</v>
      </c>
      <c r="E31" s="345" t="s">
        <v>347</v>
      </c>
      <c r="F31" s="363">
        <v>1</v>
      </c>
      <c r="G31" s="347">
        <v>3000</v>
      </c>
      <c r="H31" s="347">
        <f t="shared" si="1"/>
        <v>3000</v>
      </c>
    </row>
    <row r="32" spans="1:8" s="360" customFormat="1" ht="23.5" customHeight="1">
      <c r="A32" s="361">
        <v>7</v>
      </c>
      <c r="B32" s="343" t="s">
        <v>352</v>
      </c>
      <c r="C32" s="362"/>
      <c r="D32" s="345">
        <v>1</v>
      </c>
      <c r="E32" s="345" t="s">
        <v>347</v>
      </c>
      <c r="F32" s="363"/>
      <c r="G32" s="347">
        <v>6000</v>
      </c>
      <c r="H32" s="347">
        <f t="shared" si="1"/>
        <v>6000</v>
      </c>
    </row>
    <row r="33" spans="1:8" s="360" customFormat="1" ht="23.5" customHeight="1">
      <c r="A33" s="361">
        <v>8</v>
      </c>
      <c r="B33" s="343" t="s">
        <v>365</v>
      </c>
      <c r="C33" s="362"/>
      <c r="D33" s="345">
        <v>1</v>
      </c>
      <c r="E33" s="345" t="s">
        <v>347</v>
      </c>
      <c r="F33" s="363">
        <v>1</v>
      </c>
      <c r="G33" s="347">
        <v>0</v>
      </c>
      <c r="H33" s="347">
        <f t="shared" si="1"/>
        <v>0</v>
      </c>
    </row>
    <row r="34" spans="1:8" s="360" customFormat="1" ht="23.5" customHeight="1">
      <c r="A34" s="361">
        <v>9</v>
      </c>
      <c r="B34" s="343" t="s">
        <v>366</v>
      </c>
      <c r="C34" s="362"/>
      <c r="D34" s="345">
        <v>1</v>
      </c>
      <c r="E34" s="345" t="s">
        <v>347</v>
      </c>
      <c r="F34" s="363">
        <v>1</v>
      </c>
      <c r="G34" s="347">
        <v>65000</v>
      </c>
      <c r="H34" s="347">
        <f t="shared" si="1"/>
        <v>65000</v>
      </c>
    </row>
    <row r="35" spans="1:8" s="360" customFormat="1" ht="23.5" customHeight="1">
      <c r="A35" s="361">
        <v>10</v>
      </c>
      <c r="B35" s="343" t="s">
        <v>354</v>
      </c>
      <c r="C35" s="362"/>
      <c r="D35" s="345">
        <v>1</v>
      </c>
      <c r="E35" s="345" t="s">
        <v>347</v>
      </c>
      <c r="F35" s="363">
        <v>1</v>
      </c>
      <c r="G35" s="347">
        <v>3500</v>
      </c>
      <c r="H35" s="347">
        <f t="shared" si="1"/>
        <v>3500</v>
      </c>
    </row>
    <row r="36" spans="1:8" s="360" customFormat="1" ht="23.5" customHeight="1">
      <c r="A36" s="361">
        <v>11</v>
      </c>
      <c r="B36" s="343" t="s">
        <v>367</v>
      </c>
      <c r="C36" s="362"/>
      <c r="D36" s="345">
        <v>1</v>
      </c>
      <c r="E36" s="345" t="s">
        <v>347</v>
      </c>
      <c r="F36" s="363">
        <v>1</v>
      </c>
      <c r="G36" s="347">
        <v>1200</v>
      </c>
      <c r="H36" s="347">
        <f t="shared" si="1"/>
        <v>1200</v>
      </c>
    </row>
    <row r="37" spans="1:8" s="360" customFormat="1" ht="23.5" customHeight="1">
      <c r="A37" s="361">
        <v>12</v>
      </c>
      <c r="B37" s="343" t="s">
        <v>368</v>
      </c>
      <c r="C37" s="362"/>
      <c r="D37" s="345">
        <v>1</v>
      </c>
      <c r="E37" s="345" t="s">
        <v>347</v>
      </c>
      <c r="F37" s="363">
        <v>1</v>
      </c>
      <c r="G37" s="347">
        <v>0</v>
      </c>
      <c r="H37" s="347">
        <f t="shared" si="1"/>
        <v>0</v>
      </c>
    </row>
    <row r="38" spans="1:8" s="360" customFormat="1" ht="23.5" customHeight="1">
      <c r="A38" s="361">
        <v>13</v>
      </c>
      <c r="B38" s="343" t="s">
        <v>356</v>
      </c>
      <c r="C38" s="362"/>
      <c r="D38" s="345">
        <v>1</v>
      </c>
      <c r="E38" s="345" t="s">
        <v>347</v>
      </c>
      <c r="F38" s="363"/>
      <c r="G38" s="347">
        <v>35000</v>
      </c>
      <c r="H38" s="347">
        <f t="shared" si="1"/>
        <v>35000</v>
      </c>
    </row>
    <row r="39" spans="1:8" s="360" customFormat="1" ht="23.5" customHeight="1">
      <c r="A39" s="361">
        <v>14</v>
      </c>
      <c r="B39" s="343" t="s">
        <v>369</v>
      </c>
      <c r="C39" s="362"/>
      <c r="D39" s="345">
        <v>1</v>
      </c>
      <c r="E39" s="345" t="s">
        <v>347</v>
      </c>
      <c r="F39" s="363"/>
      <c r="G39" s="347">
        <v>4000</v>
      </c>
      <c r="H39" s="347">
        <f t="shared" si="1"/>
        <v>4000</v>
      </c>
    </row>
    <row r="40" spans="1:8" s="360" customFormat="1" ht="17">
      <c r="A40" s="348" t="s">
        <v>357</v>
      </c>
      <c r="B40" s="349" t="s">
        <v>358</v>
      </c>
      <c r="C40" s="364"/>
      <c r="D40" s="351" t="s">
        <v>359</v>
      </c>
      <c r="E40" s="351"/>
      <c r="F40" s="365" t="s">
        <v>359</v>
      </c>
      <c r="G40" s="353">
        <f>G20</f>
        <v>0.1</v>
      </c>
      <c r="H40" s="341">
        <f>H25*G40</f>
        <v>19790</v>
      </c>
    </row>
    <row r="41" spans="1:8" s="360" customFormat="1" ht="17">
      <c r="A41" s="354"/>
      <c r="B41" s="473" t="s">
        <v>360</v>
      </c>
      <c r="C41" s="473"/>
      <c r="D41" s="355"/>
      <c r="E41" s="355"/>
      <c r="F41" s="366"/>
      <c r="G41" s="357"/>
      <c r="H41" s="357">
        <f>H40+H25</f>
        <v>217690</v>
      </c>
    </row>
    <row r="42" spans="1:8" s="360" customFormat="1" ht="17">
      <c r="A42" s="354"/>
      <c r="B42" s="473" t="s">
        <v>361</v>
      </c>
      <c r="C42" s="473"/>
      <c r="D42" s="355" t="s">
        <v>359</v>
      </c>
      <c r="E42" s="355"/>
      <c r="F42" s="366" t="s">
        <v>359</v>
      </c>
      <c r="G42" s="358">
        <v>0.06</v>
      </c>
      <c r="H42" s="357">
        <f>H41*G42</f>
        <v>13061.4</v>
      </c>
    </row>
    <row r="43" spans="1:8" s="360" customFormat="1" ht="17">
      <c r="A43" s="359"/>
      <c r="B43" s="473" t="s">
        <v>362</v>
      </c>
      <c r="C43" s="473"/>
      <c r="D43" s="366"/>
      <c r="E43" s="366"/>
      <c r="F43" s="366"/>
      <c r="G43" s="357"/>
      <c r="H43" s="357">
        <f>SUM(H41:H42)</f>
        <v>230751.4</v>
      </c>
    </row>
    <row r="44" spans="1:8" s="360" customFormat="1" ht="17"/>
    <row r="45" spans="1:8" s="360" customFormat="1" ht="34">
      <c r="A45" s="334" t="s">
        <v>333</v>
      </c>
      <c r="B45" s="334" t="s">
        <v>334</v>
      </c>
      <c r="C45" s="367" t="s">
        <v>335</v>
      </c>
      <c r="D45" s="368" t="s">
        <v>336</v>
      </c>
      <c r="E45" s="368" t="s">
        <v>337</v>
      </c>
      <c r="F45" s="368" t="s">
        <v>338</v>
      </c>
      <c r="G45" s="337" t="s">
        <v>339</v>
      </c>
      <c r="H45" s="337" t="s">
        <v>340</v>
      </c>
    </row>
    <row r="46" spans="1:8" s="360" customFormat="1" ht="17">
      <c r="A46" s="474" t="s">
        <v>370</v>
      </c>
      <c r="B46" s="474"/>
      <c r="C46" s="474"/>
      <c r="D46" s="474"/>
      <c r="E46" s="474"/>
      <c r="F46" s="474"/>
      <c r="G46" s="474"/>
      <c r="H46" s="474"/>
    </row>
    <row r="47" spans="1:8" s="360" customFormat="1" ht="17">
      <c r="A47" s="339" t="s">
        <v>342</v>
      </c>
      <c r="B47" s="340" t="s">
        <v>343</v>
      </c>
      <c r="C47" s="340"/>
      <c r="D47" s="340"/>
      <c r="E47" s="340"/>
      <c r="F47" s="340"/>
      <c r="G47" s="341"/>
      <c r="H47" s="341">
        <f>SUM(H48:H63)</f>
        <v>220500</v>
      </c>
    </row>
    <row r="48" spans="1:8" s="360" customFormat="1" ht="24.5" customHeight="1">
      <c r="A48" s="361">
        <v>1</v>
      </c>
      <c r="B48" s="343" t="s">
        <v>344</v>
      </c>
      <c r="C48" s="362"/>
      <c r="D48" s="345">
        <v>600</v>
      </c>
      <c r="E48" s="345" t="s">
        <v>345</v>
      </c>
      <c r="F48" s="363">
        <v>1</v>
      </c>
      <c r="G48" s="347">
        <v>35</v>
      </c>
      <c r="H48" s="347">
        <f>G48*D48</f>
        <v>21000</v>
      </c>
    </row>
    <row r="49" spans="1:8" s="360" customFormat="1" ht="24.5" customHeight="1">
      <c r="A49" s="361">
        <v>2</v>
      </c>
      <c r="B49" s="343" t="s">
        <v>346</v>
      </c>
      <c r="C49" s="362"/>
      <c r="D49" s="345">
        <v>1</v>
      </c>
      <c r="E49" s="345" t="s">
        <v>347</v>
      </c>
      <c r="F49" s="363">
        <v>1</v>
      </c>
      <c r="G49" s="347">
        <v>35000</v>
      </c>
      <c r="H49" s="347">
        <f t="shared" ref="H49:H63" si="2">G49*D49</f>
        <v>35000</v>
      </c>
    </row>
    <row r="50" spans="1:8" s="360" customFormat="1" ht="24.5" customHeight="1">
      <c r="A50" s="361">
        <v>3</v>
      </c>
      <c r="B50" s="343" t="s">
        <v>364</v>
      </c>
      <c r="C50" s="362"/>
      <c r="D50" s="345">
        <v>1</v>
      </c>
      <c r="E50" s="345" t="s">
        <v>347</v>
      </c>
      <c r="F50" s="363">
        <v>1</v>
      </c>
      <c r="G50" s="347">
        <v>1000</v>
      </c>
      <c r="H50" s="347">
        <f t="shared" si="2"/>
        <v>1000</v>
      </c>
    </row>
    <row r="51" spans="1:8" s="360" customFormat="1" ht="24.5" customHeight="1">
      <c r="A51" s="361">
        <v>4</v>
      </c>
      <c r="B51" s="343" t="s">
        <v>349</v>
      </c>
      <c r="C51" s="362"/>
      <c r="D51" s="345">
        <v>1</v>
      </c>
      <c r="E51" s="345" t="s">
        <v>347</v>
      </c>
      <c r="F51" s="363">
        <v>1</v>
      </c>
      <c r="G51" s="347">
        <v>45000</v>
      </c>
      <c r="H51" s="347">
        <f t="shared" si="2"/>
        <v>45000</v>
      </c>
    </row>
    <row r="52" spans="1:8" s="360" customFormat="1" ht="24.5" customHeight="1">
      <c r="A52" s="361">
        <v>5</v>
      </c>
      <c r="B52" s="343" t="s">
        <v>350</v>
      </c>
      <c r="C52" s="362"/>
      <c r="D52" s="345">
        <v>1</v>
      </c>
      <c r="E52" s="345" t="s">
        <v>347</v>
      </c>
      <c r="F52" s="363">
        <v>1</v>
      </c>
      <c r="G52" s="347">
        <v>1000</v>
      </c>
      <c r="H52" s="347">
        <f t="shared" si="2"/>
        <v>1000</v>
      </c>
    </row>
    <row r="53" spans="1:8" s="360" customFormat="1" ht="24.5" customHeight="1">
      <c r="A53" s="361">
        <v>6</v>
      </c>
      <c r="B53" s="343" t="s">
        <v>351</v>
      </c>
      <c r="C53" s="362"/>
      <c r="D53" s="345">
        <v>1</v>
      </c>
      <c r="E53" s="345" t="s">
        <v>347</v>
      </c>
      <c r="F53" s="363">
        <v>1</v>
      </c>
      <c r="G53" s="347">
        <v>3000</v>
      </c>
      <c r="H53" s="347">
        <f t="shared" si="2"/>
        <v>3000</v>
      </c>
    </row>
    <row r="54" spans="1:8" s="360" customFormat="1" ht="24.5" customHeight="1">
      <c r="A54" s="361">
        <v>7</v>
      </c>
      <c r="B54" s="343" t="s">
        <v>352</v>
      </c>
      <c r="C54" s="362"/>
      <c r="D54" s="345">
        <v>1</v>
      </c>
      <c r="E54" s="345" t="s">
        <v>347</v>
      </c>
      <c r="F54" s="363"/>
      <c r="G54" s="347">
        <v>6000</v>
      </c>
      <c r="H54" s="347">
        <f t="shared" si="2"/>
        <v>6000</v>
      </c>
    </row>
    <row r="55" spans="1:8" s="360" customFormat="1" ht="24.5" customHeight="1">
      <c r="A55" s="361">
        <v>8</v>
      </c>
      <c r="B55" s="343" t="s">
        <v>371</v>
      </c>
      <c r="C55" s="362"/>
      <c r="D55" s="345">
        <v>1</v>
      </c>
      <c r="E55" s="345" t="s">
        <v>347</v>
      </c>
      <c r="F55" s="363"/>
      <c r="G55" s="347">
        <v>1500</v>
      </c>
      <c r="H55" s="347">
        <f t="shared" si="2"/>
        <v>1500</v>
      </c>
    </row>
    <row r="56" spans="1:8" s="360" customFormat="1" ht="24.5" customHeight="1">
      <c r="A56" s="361">
        <v>9</v>
      </c>
      <c r="B56" s="343" t="s">
        <v>372</v>
      </c>
      <c r="C56" s="362"/>
      <c r="D56" s="345">
        <v>1</v>
      </c>
      <c r="E56" s="345" t="s">
        <v>347</v>
      </c>
      <c r="F56" s="363"/>
      <c r="G56" s="347">
        <v>1500</v>
      </c>
      <c r="H56" s="347">
        <f t="shared" si="2"/>
        <v>1500</v>
      </c>
    </row>
    <row r="57" spans="1:8" s="360" customFormat="1" ht="24.5" customHeight="1">
      <c r="A57" s="361">
        <v>10</v>
      </c>
      <c r="B57" s="343" t="s">
        <v>373</v>
      </c>
      <c r="C57" s="362"/>
      <c r="D57" s="345">
        <v>1</v>
      </c>
      <c r="E57" s="345" t="s">
        <v>347</v>
      </c>
      <c r="F57" s="363"/>
      <c r="G57" s="347">
        <v>2500</v>
      </c>
      <c r="H57" s="347">
        <f t="shared" si="2"/>
        <v>2500</v>
      </c>
    </row>
    <row r="58" spans="1:8" s="360" customFormat="1" ht="24.5" customHeight="1">
      <c r="A58" s="361">
        <v>11</v>
      </c>
      <c r="B58" s="343" t="s">
        <v>365</v>
      </c>
      <c r="C58" s="362"/>
      <c r="D58" s="345">
        <v>1</v>
      </c>
      <c r="E58" s="345" t="s">
        <v>347</v>
      </c>
      <c r="F58" s="363">
        <v>1</v>
      </c>
      <c r="G58" s="347">
        <v>0</v>
      </c>
      <c r="H58" s="347">
        <f t="shared" si="2"/>
        <v>0</v>
      </c>
    </row>
    <row r="59" spans="1:8" s="360" customFormat="1" ht="24.5" customHeight="1">
      <c r="A59" s="361">
        <v>12</v>
      </c>
      <c r="B59" s="343" t="s">
        <v>366</v>
      </c>
      <c r="C59" s="362"/>
      <c r="D59" s="345">
        <v>1</v>
      </c>
      <c r="E59" s="345" t="s">
        <v>347</v>
      </c>
      <c r="F59" s="363">
        <v>1</v>
      </c>
      <c r="G59" s="347">
        <v>65000</v>
      </c>
      <c r="H59" s="347">
        <f t="shared" si="2"/>
        <v>65000</v>
      </c>
    </row>
    <row r="60" spans="1:8" s="360" customFormat="1" ht="24.5" customHeight="1">
      <c r="A60" s="361">
        <v>13</v>
      </c>
      <c r="B60" s="343" t="s">
        <v>354</v>
      </c>
      <c r="C60" s="362"/>
      <c r="D60" s="345">
        <v>1</v>
      </c>
      <c r="E60" s="345" t="s">
        <v>347</v>
      </c>
      <c r="F60" s="363">
        <v>1</v>
      </c>
      <c r="G60" s="347">
        <v>2000</v>
      </c>
      <c r="H60" s="347">
        <f t="shared" si="2"/>
        <v>2000</v>
      </c>
    </row>
    <row r="61" spans="1:8" s="360" customFormat="1" ht="24.5" customHeight="1">
      <c r="A61" s="361">
        <v>14</v>
      </c>
      <c r="B61" s="343" t="s">
        <v>368</v>
      </c>
      <c r="C61" s="362"/>
      <c r="D61" s="345">
        <v>1</v>
      </c>
      <c r="E61" s="345" t="s">
        <v>347</v>
      </c>
      <c r="F61" s="363">
        <v>1</v>
      </c>
      <c r="G61" s="347">
        <v>0</v>
      </c>
      <c r="H61" s="347">
        <f t="shared" si="2"/>
        <v>0</v>
      </c>
    </row>
    <row r="62" spans="1:8" s="360" customFormat="1" ht="24.5" customHeight="1">
      <c r="A62" s="361">
        <v>15</v>
      </c>
      <c r="B62" s="343" t="s">
        <v>367</v>
      </c>
      <c r="C62" s="362"/>
      <c r="D62" s="345">
        <v>1</v>
      </c>
      <c r="E62" s="345" t="s">
        <v>347</v>
      </c>
      <c r="F62" s="363">
        <v>1</v>
      </c>
      <c r="G62" s="347">
        <v>1000</v>
      </c>
      <c r="H62" s="347">
        <f t="shared" si="2"/>
        <v>1000</v>
      </c>
    </row>
    <row r="63" spans="1:8" s="360" customFormat="1" ht="24.5" customHeight="1">
      <c r="A63" s="361">
        <v>16</v>
      </c>
      <c r="B63" s="343" t="s">
        <v>356</v>
      </c>
      <c r="C63" s="362"/>
      <c r="D63" s="345">
        <v>1</v>
      </c>
      <c r="E63" s="345" t="s">
        <v>347</v>
      </c>
      <c r="F63" s="363"/>
      <c r="G63" s="347">
        <v>35000</v>
      </c>
      <c r="H63" s="347">
        <f t="shared" si="2"/>
        <v>35000</v>
      </c>
    </row>
    <row r="64" spans="1:8" s="360" customFormat="1" ht="17">
      <c r="A64" s="348" t="s">
        <v>357</v>
      </c>
      <c r="B64" s="349" t="s">
        <v>358</v>
      </c>
      <c r="C64" s="364"/>
      <c r="D64" s="351" t="s">
        <v>359</v>
      </c>
      <c r="E64" s="351"/>
      <c r="F64" s="365" t="s">
        <v>359</v>
      </c>
      <c r="G64" s="353">
        <f>G20</f>
        <v>0.1</v>
      </c>
      <c r="H64" s="341">
        <f>H47*G64</f>
        <v>22050</v>
      </c>
    </row>
    <row r="65" spans="1:8" s="360" customFormat="1" ht="17">
      <c r="A65" s="354"/>
      <c r="B65" s="473" t="s">
        <v>360</v>
      </c>
      <c r="C65" s="473"/>
      <c r="D65" s="355"/>
      <c r="E65" s="355"/>
      <c r="F65" s="366"/>
      <c r="G65" s="357"/>
      <c r="H65" s="357">
        <f>H64+H47</f>
        <v>242550</v>
      </c>
    </row>
    <row r="66" spans="1:8" s="360" customFormat="1" ht="17">
      <c r="A66" s="354"/>
      <c r="B66" s="473" t="s">
        <v>361</v>
      </c>
      <c r="C66" s="473"/>
      <c r="D66" s="355" t="s">
        <v>359</v>
      </c>
      <c r="E66" s="355"/>
      <c r="F66" s="366" t="s">
        <v>359</v>
      </c>
      <c r="G66" s="358">
        <v>0.06</v>
      </c>
      <c r="H66" s="357">
        <f>H65*G66</f>
        <v>14553</v>
      </c>
    </row>
    <row r="67" spans="1:8" s="360" customFormat="1" ht="17">
      <c r="A67" s="359"/>
      <c r="B67" s="473" t="s">
        <v>362</v>
      </c>
      <c r="C67" s="473"/>
      <c r="D67" s="366"/>
      <c r="E67" s="366"/>
      <c r="F67" s="366"/>
      <c r="G67" s="357"/>
      <c r="H67" s="357">
        <f>SUM(H65:H66)</f>
        <v>257103</v>
      </c>
    </row>
    <row r="68" spans="1:8" s="360" customFormat="1" ht="17">
      <c r="A68" s="476"/>
      <c r="B68" s="477"/>
      <c r="C68" s="477"/>
      <c r="D68" s="477"/>
      <c r="E68" s="477"/>
      <c r="F68" s="477"/>
      <c r="G68" s="477"/>
      <c r="H68" s="478"/>
    </row>
    <row r="69" spans="1:8" s="360" customFormat="1" ht="34">
      <c r="A69" s="334" t="s">
        <v>333</v>
      </c>
      <c r="B69" s="334" t="s">
        <v>334</v>
      </c>
      <c r="C69" s="367" t="s">
        <v>335</v>
      </c>
      <c r="D69" s="368" t="s">
        <v>336</v>
      </c>
      <c r="E69" s="368" t="s">
        <v>337</v>
      </c>
      <c r="F69" s="368" t="s">
        <v>338</v>
      </c>
      <c r="G69" s="337" t="s">
        <v>339</v>
      </c>
      <c r="H69" s="337" t="s">
        <v>340</v>
      </c>
    </row>
    <row r="70" spans="1:8" s="360" customFormat="1" ht="17">
      <c r="A70" s="474" t="s">
        <v>374</v>
      </c>
      <c r="B70" s="474"/>
      <c r="C70" s="474"/>
      <c r="D70" s="474"/>
      <c r="E70" s="474"/>
      <c r="F70" s="474"/>
      <c r="G70" s="474"/>
      <c r="H70" s="474"/>
    </row>
    <row r="71" spans="1:8" s="360" customFormat="1" ht="17">
      <c r="A71" s="339" t="s">
        <v>342</v>
      </c>
      <c r="B71" s="340" t="s">
        <v>343</v>
      </c>
      <c r="C71" s="340"/>
      <c r="D71" s="340"/>
      <c r="E71" s="340"/>
      <c r="F71" s="340"/>
      <c r="G71" s="341"/>
      <c r="H71" s="341">
        <f>SUM(H72:H87)</f>
        <v>227500</v>
      </c>
    </row>
    <row r="72" spans="1:8" s="360" customFormat="1" ht="24.5" customHeight="1">
      <c r="A72" s="361">
        <v>1</v>
      </c>
      <c r="B72" s="343" t="s">
        <v>344</v>
      </c>
      <c r="C72" s="362"/>
      <c r="D72" s="345">
        <v>800</v>
      </c>
      <c r="E72" s="345" t="s">
        <v>345</v>
      </c>
      <c r="F72" s="363">
        <v>1</v>
      </c>
      <c r="G72" s="347">
        <v>35</v>
      </c>
      <c r="H72" s="347">
        <f>G72*D72</f>
        <v>28000</v>
      </c>
    </row>
    <row r="73" spans="1:8" s="360" customFormat="1" ht="24.5" customHeight="1">
      <c r="A73" s="361">
        <v>2</v>
      </c>
      <c r="B73" s="343" t="s">
        <v>346</v>
      </c>
      <c r="C73" s="362"/>
      <c r="D73" s="345">
        <v>1</v>
      </c>
      <c r="E73" s="345" t="s">
        <v>347</v>
      </c>
      <c r="F73" s="363">
        <v>1</v>
      </c>
      <c r="G73" s="347">
        <v>35000</v>
      </c>
      <c r="H73" s="347">
        <f t="shared" ref="H73:H87" si="3">G73*D73</f>
        <v>35000</v>
      </c>
    </row>
    <row r="74" spans="1:8" s="360" customFormat="1" ht="24.5" customHeight="1">
      <c r="A74" s="361">
        <v>3</v>
      </c>
      <c r="B74" s="343" t="s">
        <v>364</v>
      </c>
      <c r="C74" s="362"/>
      <c r="D74" s="345">
        <v>1</v>
      </c>
      <c r="E74" s="345" t="s">
        <v>347</v>
      </c>
      <c r="F74" s="363">
        <v>1</v>
      </c>
      <c r="G74" s="347">
        <v>1000</v>
      </c>
      <c r="H74" s="347">
        <f t="shared" si="3"/>
        <v>1000</v>
      </c>
    </row>
    <row r="75" spans="1:8" s="360" customFormat="1" ht="24.5" customHeight="1">
      <c r="A75" s="361">
        <v>4</v>
      </c>
      <c r="B75" s="343" t="s">
        <v>349</v>
      </c>
      <c r="C75" s="362"/>
      <c r="D75" s="345">
        <v>1</v>
      </c>
      <c r="E75" s="345" t="s">
        <v>347</v>
      </c>
      <c r="F75" s="363">
        <v>1</v>
      </c>
      <c r="G75" s="347">
        <v>45000</v>
      </c>
      <c r="H75" s="347">
        <f t="shared" si="3"/>
        <v>45000</v>
      </c>
    </row>
    <row r="76" spans="1:8" s="360" customFormat="1" ht="24.5" customHeight="1">
      <c r="A76" s="361">
        <v>5</v>
      </c>
      <c r="B76" s="343" t="s">
        <v>350</v>
      </c>
      <c r="C76" s="362"/>
      <c r="D76" s="345">
        <v>1</v>
      </c>
      <c r="E76" s="345" t="s">
        <v>347</v>
      </c>
      <c r="F76" s="363">
        <v>1</v>
      </c>
      <c r="G76" s="347">
        <v>1000</v>
      </c>
      <c r="H76" s="347">
        <f t="shared" si="3"/>
        <v>1000</v>
      </c>
    </row>
    <row r="77" spans="1:8" s="360" customFormat="1" ht="24.5" customHeight="1">
      <c r="A77" s="361">
        <v>6</v>
      </c>
      <c r="B77" s="343" t="s">
        <v>351</v>
      </c>
      <c r="C77" s="362"/>
      <c r="D77" s="345">
        <v>1</v>
      </c>
      <c r="E77" s="345" t="s">
        <v>347</v>
      </c>
      <c r="F77" s="363">
        <v>1</v>
      </c>
      <c r="G77" s="347">
        <v>3000</v>
      </c>
      <c r="H77" s="347">
        <f t="shared" si="3"/>
        <v>3000</v>
      </c>
    </row>
    <row r="78" spans="1:8" s="360" customFormat="1" ht="24.5" customHeight="1">
      <c r="A78" s="361">
        <v>7</v>
      </c>
      <c r="B78" s="343" t="s">
        <v>352</v>
      </c>
      <c r="C78" s="362"/>
      <c r="D78" s="345">
        <v>1</v>
      </c>
      <c r="E78" s="345" t="s">
        <v>347</v>
      </c>
      <c r="F78" s="363"/>
      <c r="G78" s="347">
        <v>6000</v>
      </c>
      <c r="H78" s="347">
        <f t="shared" si="3"/>
        <v>6000</v>
      </c>
    </row>
    <row r="79" spans="1:8" s="360" customFormat="1" ht="24.5" customHeight="1">
      <c r="A79" s="361">
        <v>8</v>
      </c>
      <c r="B79" s="343" t="s">
        <v>371</v>
      </c>
      <c r="C79" s="362"/>
      <c r="D79" s="345">
        <v>1</v>
      </c>
      <c r="E79" s="345" t="s">
        <v>347</v>
      </c>
      <c r="F79" s="363"/>
      <c r="G79" s="347">
        <v>1500</v>
      </c>
      <c r="H79" s="347">
        <f t="shared" si="3"/>
        <v>1500</v>
      </c>
    </row>
    <row r="80" spans="1:8" s="360" customFormat="1" ht="24.5" customHeight="1">
      <c r="A80" s="361">
        <v>9</v>
      </c>
      <c r="B80" s="343" t="s">
        <v>372</v>
      </c>
      <c r="C80" s="362"/>
      <c r="D80" s="345">
        <v>1</v>
      </c>
      <c r="E80" s="345" t="s">
        <v>347</v>
      </c>
      <c r="F80" s="363"/>
      <c r="G80" s="347">
        <v>1500</v>
      </c>
      <c r="H80" s="347">
        <f t="shared" si="3"/>
        <v>1500</v>
      </c>
    </row>
    <row r="81" spans="1:8" s="360" customFormat="1" ht="24.5" customHeight="1">
      <c r="A81" s="361">
        <v>10</v>
      </c>
      <c r="B81" s="343" t="s">
        <v>373</v>
      </c>
      <c r="C81" s="362"/>
      <c r="D81" s="345">
        <v>1</v>
      </c>
      <c r="E81" s="345" t="s">
        <v>347</v>
      </c>
      <c r="F81" s="363"/>
      <c r="G81" s="347">
        <v>2500</v>
      </c>
      <c r="H81" s="347">
        <f t="shared" si="3"/>
        <v>2500</v>
      </c>
    </row>
    <row r="82" spans="1:8" s="360" customFormat="1" ht="24.5" customHeight="1">
      <c r="A82" s="361">
        <v>11</v>
      </c>
      <c r="B82" s="343" t="s">
        <v>365</v>
      </c>
      <c r="C82" s="362"/>
      <c r="D82" s="345">
        <v>1</v>
      </c>
      <c r="E82" s="345" t="s">
        <v>347</v>
      </c>
      <c r="F82" s="363">
        <v>1</v>
      </c>
      <c r="G82" s="347">
        <v>0</v>
      </c>
      <c r="H82" s="347">
        <f t="shared" si="3"/>
        <v>0</v>
      </c>
    </row>
    <row r="83" spans="1:8" s="360" customFormat="1" ht="24.5" customHeight="1">
      <c r="A83" s="361">
        <v>12</v>
      </c>
      <c r="B83" s="343" t="s">
        <v>366</v>
      </c>
      <c r="C83" s="362"/>
      <c r="D83" s="345">
        <v>1</v>
      </c>
      <c r="E83" s="345" t="s">
        <v>347</v>
      </c>
      <c r="F83" s="363">
        <v>1</v>
      </c>
      <c r="G83" s="347">
        <v>65000</v>
      </c>
      <c r="H83" s="347">
        <f t="shared" si="3"/>
        <v>65000</v>
      </c>
    </row>
    <row r="84" spans="1:8" s="360" customFormat="1" ht="24.5" customHeight="1">
      <c r="A84" s="361">
        <v>13</v>
      </c>
      <c r="B84" s="343" t="s">
        <v>354</v>
      </c>
      <c r="C84" s="362"/>
      <c r="D84" s="345">
        <v>1</v>
      </c>
      <c r="E84" s="345" t="s">
        <v>347</v>
      </c>
      <c r="F84" s="363">
        <v>1</v>
      </c>
      <c r="G84" s="347">
        <v>2000</v>
      </c>
      <c r="H84" s="347">
        <f t="shared" si="3"/>
        <v>2000</v>
      </c>
    </row>
    <row r="85" spans="1:8" s="360" customFormat="1" ht="24.5" customHeight="1">
      <c r="A85" s="361">
        <v>14</v>
      </c>
      <c r="B85" s="343" t="s">
        <v>368</v>
      </c>
      <c r="C85" s="362"/>
      <c r="D85" s="345">
        <v>1</v>
      </c>
      <c r="E85" s="345" t="s">
        <v>347</v>
      </c>
      <c r="F85" s="363">
        <v>1</v>
      </c>
      <c r="G85" s="347">
        <v>0</v>
      </c>
      <c r="H85" s="347">
        <f t="shared" si="3"/>
        <v>0</v>
      </c>
    </row>
    <row r="86" spans="1:8" s="360" customFormat="1" ht="24.5" customHeight="1">
      <c r="A86" s="361">
        <v>15</v>
      </c>
      <c r="B86" s="343" t="s">
        <v>367</v>
      </c>
      <c r="C86" s="362"/>
      <c r="D86" s="345">
        <v>1</v>
      </c>
      <c r="E86" s="345" t="s">
        <v>347</v>
      </c>
      <c r="F86" s="363">
        <v>1</v>
      </c>
      <c r="G86" s="347">
        <v>1000</v>
      </c>
      <c r="H86" s="347">
        <f t="shared" si="3"/>
        <v>1000</v>
      </c>
    </row>
    <row r="87" spans="1:8" s="360" customFormat="1" ht="24.5" customHeight="1">
      <c r="A87" s="361">
        <v>16</v>
      </c>
      <c r="B87" s="343" t="s">
        <v>356</v>
      </c>
      <c r="C87" s="362"/>
      <c r="D87" s="345">
        <v>1</v>
      </c>
      <c r="E87" s="345" t="s">
        <v>347</v>
      </c>
      <c r="F87" s="363"/>
      <c r="G87" s="347">
        <v>35000</v>
      </c>
      <c r="H87" s="347">
        <f t="shared" si="3"/>
        <v>35000</v>
      </c>
    </row>
    <row r="88" spans="1:8" s="360" customFormat="1" ht="17">
      <c r="A88" s="348" t="s">
        <v>357</v>
      </c>
      <c r="B88" s="349" t="s">
        <v>358</v>
      </c>
      <c r="C88" s="364"/>
      <c r="D88" s="351" t="s">
        <v>359</v>
      </c>
      <c r="E88" s="351"/>
      <c r="F88" s="365" t="s">
        <v>359</v>
      </c>
      <c r="G88" s="353">
        <f>G43</f>
        <v>0</v>
      </c>
      <c r="H88" s="341">
        <f>H71*G88</f>
        <v>0</v>
      </c>
    </row>
    <row r="89" spans="1:8" s="360" customFormat="1" ht="17">
      <c r="A89" s="354"/>
      <c r="B89" s="473" t="s">
        <v>360</v>
      </c>
      <c r="C89" s="473"/>
      <c r="D89" s="355"/>
      <c r="E89" s="355"/>
      <c r="F89" s="366"/>
      <c r="G89" s="357"/>
      <c r="H89" s="357">
        <f>H88+H71</f>
        <v>227500</v>
      </c>
    </row>
    <row r="90" spans="1:8" s="360" customFormat="1" ht="17">
      <c r="A90" s="354"/>
      <c r="B90" s="473" t="s">
        <v>361</v>
      </c>
      <c r="C90" s="473"/>
      <c r="D90" s="355" t="s">
        <v>359</v>
      </c>
      <c r="E90" s="355"/>
      <c r="F90" s="366" t="s">
        <v>359</v>
      </c>
      <c r="G90" s="358">
        <v>0.06</v>
      </c>
      <c r="H90" s="357">
        <f>H89*G90</f>
        <v>13650</v>
      </c>
    </row>
    <row r="91" spans="1:8" s="360" customFormat="1" ht="17">
      <c r="A91" s="359"/>
      <c r="B91" s="473" t="s">
        <v>362</v>
      </c>
      <c r="C91" s="473"/>
      <c r="D91" s="366"/>
      <c r="E91" s="366"/>
      <c r="F91" s="366"/>
      <c r="G91" s="357"/>
      <c r="H91" s="357">
        <f>SUM(H89:H90)</f>
        <v>241150</v>
      </c>
    </row>
    <row r="93" spans="1:8" s="360" customFormat="1" ht="34">
      <c r="A93" s="334" t="s">
        <v>333</v>
      </c>
      <c r="B93" s="334" t="s">
        <v>334</v>
      </c>
      <c r="C93" s="367" t="s">
        <v>335</v>
      </c>
      <c r="D93" s="368" t="s">
        <v>336</v>
      </c>
      <c r="E93" s="368" t="s">
        <v>337</v>
      </c>
      <c r="F93" s="368" t="s">
        <v>338</v>
      </c>
      <c r="G93" s="337" t="s">
        <v>339</v>
      </c>
      <c r="H93" s="337" t="s">
        <v>340</v>
      </c>
    </row>
    <row r="94" spans="1:8" s="360" customFormat="1" ht="17">
      <c r="A94" s="474" t="s">
        <v>375</v>
      </c>
      <c r="B94" s="474"/>
      <c r="C94" s="474"/>
      <c r="D94" s="474"/>
      <c r="E94" s="474"/>
      <c r="F94" s="474"/>
      <c r="G94" s="474"/>
      <c r="H94" s="474"/>
    </row>
    <row r="95" spans="1:8" s="360" customFormat="1" ht="17">
      <c r="A95" s="339" t="s">
        <v>342</v>
      </c>
      <c r="B95" s="340" t="s">
        <v>343</v>
      </c>
      <c r="C95" s="340"/>
      <c r="D95" s="340"/>
      <c r="E95" s="340"/>
      <c r="F95" s="340"/>
      <c r="G95" s="341"/>
      <c r="H95" s="341">
        <f>SUM(H96:H111)</f>
        <v>240500</v>
      </c>
    </row>
    <row r="96" spans="1:8" s="360" customFormat="1" ht="24.5" customHeight="1">
      <c r="A96" s="361">
        <v>1</v>
      </c>
      <c r="B96" s="343" t="s">
        <v>344</v>
      </c>
      <c r="C96" s="362"/>
      <c r="D96" s="345">
        <v>600</v>
      </c>
      <c r="E96" s="345" t="s">
        <v>345</v>
      </c>
      <c r="F96" s="363">
        <v>1</v>
      </c>
      <c r="G96" s="347">
        <v>35</v>
      </c>
      <c r="H96" s="347">
        <f>G96*D96</f>
        <v>21000</v>
      </c>
    </row>
    <row r="97" spans="1:8" s="360" customFormat="1" ht="24.5" customHeight="1">
      <c r="A97" s="361">
        <v>2</v>
      </c>
      <c r="B97" s="343" t="s">
        <v>346</v>
      </c>
      <c r="C97" s="362"/>
      <c r="D97" s="345">
        <v>1</v>
      </c>
      <c r="E97" s="345" t="s">
        <v>347</v>
      </c>
      <c r="F97" s="363">
        <v>1</v>
      </c>
      <c r="G97" s="347">
        <v>35000</v>
      </c>
      <c r="H97" s="347">
        <f t="shared" ref="H97:H111" si="4">G97*D97</f>
        <v>35000</v>
      </c>
    </row>
    <row r="98" spans="1:8" s="360" customFormat="1" ht="24.5" customHeight="1">
      <c r="A98" s="361">
        <v>3</v>
      </c>
      <c r="B98" s="343" t="s">
        <v>364</v>
      </c>
      <c r="C98" s="362"/>
      <c r="D98" s="345">
        <v>1</v>
      </c>
      <c r="E98" s="345" t="s">
        <v>347</v>
      </c>
      <c r="F98" s="363">
        <v>1</v>
      </c>
      <c r="G98" s="347">
        <v>1000</v>
      </c>
      <c r="H98" s="347">
        <f t="shared" si="4"/>
        <v>1000</v>
      </c>
    </row>
    <row r="99" spans="1:8" s="360" customFormat="1" ht="24.5" customHeight="1">
      <c r="A99" s="361">
        <v>4</v>
      </c>
      <c r="B99" s="343" t="s">
        <v>349</v>
      </c>
      <c r="C99" s="362"/>
      <c r="D99" s="345">
        <v>1</v>
      </c>
      <c r="E99" s="345" t="s">
        <v>347</v>
      </c>
      <c r="F99" s="363">
        <v>1</v>
      </c>
      <c r="G99" s="347">
        <v>45000</v>
      </c>
      <c r="H99" s="347">
        <f t="shared" si="4"/>
        <v>45000</v>
      </c>
    </row>
    <row r="100" spans="1:8" s="360" customFormat="1" ht="24.5" customHeight="1">
      <c r="A100" s="361">
        <v>5</v>
      </c>
      <c r="B100" s="343" t="s">
        <v>350</v>
      </c>
      <c r="C100" s="362"/>
      <c r="D100" s="345">
        <v>1</v>
      </c>
      <c r="E100" s="345" t="s">
        <v>347</v>
      </c>
      <c r="F100" s="363">
        <v>1</v>
      </c>
      <c r="G100" s="347">
        <v>1000</v>
      </c>
      <c r="H100" s="347">
        <f t="shared" si="4"/>
        <v>1000</v>
      </c>
    </row>
    <row r="101" spans="1:8" s="360" customFormat="1" ht="24.5" customHeight="1">
      <c r="A101" s="361">
        <v>6</v>
      </c>
      <c r="B101" s="343" t="s">
        <v>351</v>
      </c>
      <c r="C101" s="362"/>
      <c r="D101" s="345">
        <v>1</v>
      </c>
      <c r="E101" s="345" t="s">
        <v>347</v>
      </c>
      <c r="F101" s="363">
        <v>1</v>
      </c>
      <c r="G101" s="347">
        <v>3000</v>
      </c>
      <c r="H101" s="347">
        <f t="shared" si="4"/>
        <v>3000</v>
      </c>
    </row>
    <row r="102" spans="1:8" s="360" customFormat="1" ht="24.5" customHeight="1">
      <c r="A102" s="361">
        <v>7</v>
      </c>
      <c r="B102" s="343" t="s">
        <v>352</v>
      </c>
      <c r="C102" s="362"/>
      <c r="D102" s="345">
        <v>1</v>
      </c>
      <c r="E102" s="345" t="s">
        <v>347</v>
      </c>
      <c r="F102" s="363"/>
      <c r="G102" s="347">
        <v>6000</v>
      </c>
      <c r="H102" s="347">
        <f t="shared" si="4"/>
        <v>6000</v>
      </c>
    </row>
    <row r="103" spans="1:8" s="360" customFormat="1" ht="24.5" customHeight="1">
      <c r="A103" s="361">
        <v>8</v>
      </c>
      <c r="B103" s="343" t="s">
        <v>371</v>
      </c>
      <c r="C103" s="362"/>
      <c r="D103" s="345">
        <v>1</v>
      </c>
      <c r="E103" s="345" t="s">
        <v>347</v>
      </c>
      <c r="F103" s="363"/>
      <c r="G103" s="347">
        <v>1500</v>
      </c>
      <c r="H103" s="347">
        <f t="shared" si="4"/>
        <v>1500</v>
      </c>
    </row>
    <row r="104" spans="1:8" s="360" customFormat="1" ht="24.5" customHeight="1">
      <c r="A104" s="361">
        <v>9</v>
      </c>
      <c r="B104" s="343" t="s">
        <v>372</v>
      </c>
      <c r="C104" s="362"/>
      <c r="D104" s="345">
        <v>1</v>
      </c>
      <c r="E104" s="345" t="s">
        <v>347</v>
      </c>
      <c r="F104" s="363"/>
      <c r="G104" s="347">
        <v>1500</v>
      </c>
      <c r="H104" s="347">
        <f t="shared" si="4"/>
        <v>1500</v>
      </c>
    </row>
    <row r="105" spans="1:8" s="360" customFormat="1" ht="24.5" customHeight="1">
      <c r="A105" s="361">
        <v>10</v>
      </c>
      <c r="B105" s="343" t="s">
        <v>373</v>
      </c>
      <c r="C105" s="362"/>
      <c r="D105" s="345">
        <v>1</v>
      </c>
      <c r="E105" s="345" t="s">
        <v>347</v>
      </c>
      <c r="F105" s="363"/>
      <c r="G105" s="347">
        <v>2500</v>
      </c>
      <c r="H105" s="347">
        <f t="shared" si="4"/>
        <v>2500</v>
      </c>
    </row>
    <row r="106" spans="1:8" s="360" customFormat="1" ht="24.5" customHeight="1">
      <c r="A106" s="361">
        <v>11</v>
      </c>
      <c r="B106" s="343" t="s">
        <v>365</v>
      </c>
      <c r="C106" s="362"/>
      <c r="D106" s="345">
        <v>1</v>
      </c>
      <c r="E106" s="345" t="s">
        <v>347</v>
      </c>
      <c r="F106" s="363">
        <v>1</v>
      </c>
      <c r="G106" s="347">
        <v>0</v>
      </c>
      <c r="H106" s="347">
        <f t="shared" si="4"/>
        <v>0</v>
      </c>
    </row>
    <row r="107" spans="1:8" s="360" customFormat="1" ht="24.5" customHeight="1">
      <c r="A107" s="361">
        <v>12</v>
      </c>
      <c r="B107" s="343" t="s">
        <v>366</v>
      </c>
      <c r="C107" s="362"/>
      <c r="D107" s="345">
        <v>1</v>
      </c>
      <c r="E107" s="345" t="s">
        <v>347</v>
      </c>
      <c r="F107" s="363">
        <v>1</v>
      </c>
      <c r="G107" s="383">
        <v>85000</v>
      </c>
      <c r="H107" s="347">
        <f t="shared" si="4"/>
        <v>85000</v>
      </c>
    </row>
    <row r="108" spans="1:8" s="360" customFormat="1" ht="24.5" customHeight="1">
      <c r="A108" s="361">
        <v>13</v>
      </c>
      <c r="B108" s="343" t="s">
        <v>354</v>
      </c>
      <c r="C108" s="362"/>
      <c r="D108" s="345">
        <v>1</v>
      </c>
      <c r="E108" s="345" t="s">
        <v>347</v>
      </c>
      <c r="F108" s="363">
        <v>1</v>
      </c>
      <c r="G108" s="347">
        <v>2000</v>
      </c>
      <c r="H108" s="347">
        <f t="shared" si="4"/>
        <v>2000</v>
      </c>
    </row>
    <row r="109" spans="1:8" s="360" customFormat="1" ht="24.5" customHeight="1">
      <c r="A109" s="361">
        <v>14</v>
      </c>
      <c r="B109" s="343" t="s">
        <v>368</v>
      </c>
      <c r="C109" s="362"/>
      <c r="D109" s="345">
        <v>1</v>
      </c>
      <c r="E109" s="345" t="s">
        <v>347</v>
      </c>
      <c r="F109" s="363">
        <v>1</v>
      </c>
      <c r="G109" s="347">
        <v>0</v>
      </c>
      <c r="H109" s="347">
        <f t="shared" si="4"/>
        <v>0</v>
      </c>
    </row>
    <row r="110" spans="1:8" s="360" customFormat="1" ht="24.5" customHeight="1">
      <c r="A110" s="361">
        <v>15</v>
      </c>
      <c r="B110" s="343" t="s">
        <v>367</v>
      </c>
      <c r="C110" s="362"/>
      <c r="D110" s="345">
        <v>1</v>
      </c>
      <c r="E110" s="345" t="s">
        <v>347</v>
      </c>
      <c r="F110" s="363">
        <v>1</v>
      </c>
      <c r="G110" s="347">
        <v>1000</v>
      </c>
      <c r="H110" s="347">
        <f t="shared" si="4"/>
        <v>1000</v>
      </c>
    </row>
    <row r="111" spans="1:8" s="360" customFormat="1" ht="24.5" customHeight="1">
      <c r="A111" s="361">
        <v>16</v>
      </c>
      <c r="B111" s="343" t="s">
        <v>356</v>
      </c>
      <c r="C111" s="362"/>
      <c r="D111" s="345">
        <v>1</v>
      </c>
      <c r="E111" s="345" t="s">
        <v>347</v>
      </c>
      <c r="F111" s="363"/>
      <c r="G111" s="347">
        <v>35000</v>
      </c>
      <c r="H111" s="347">
        <f t="shared" si="4"/>
        <v>35000</v>
      </c>
    </row>
    <row r="112" spans="1:8" s="360" customFormat="1" ht="17">
      <c r="A112" s="348" t="s">
        <v>357</v>
      </c>
      <c r="B112" s="349" t="s">
        <v>358</v>
      </c>
      <c r="C112" s="364"/>
      <c r="D112" s="351" t="s">
        <v>359</v>
      </c>
      <c r="E112" s="351"/>
      <c r="F112" s="365" t="s">
        <v>359</v>
      </c>
      <c r="G112" s="353">
        <f>G67</f>
        <v>0</v>
      </c>
      <c r="H112" s="341">
        <f>H95*G112</f>
        <v>0</v>
      </c>
    </row>
    <row r="113" spans="1:8" s="360" customFormat="1" ht="17">
      <c r="A113" s="354"/>
      <c r="B113" s="473" t="s">
        <v>360</v>
      </c>
      <c r="C113" s="473"/>
      <c r="D113" s="355"/>
      <c r="E113" s="355"/>
      <c r="F113" s="366"/>
      <c r="G113" s="357"/>
      <c r="H113" s="357">
        <f>H112+H95</f>
        <v>240500</v>
      </c>
    </row>
    <row r="114" spans="1:8" s="360" customFormat="1" ht="17">
      <c r="A114" s="354"/>
      <c r="B114" s="473" t="s">
        <v>361</v>
      </c>
      <c r="C114" s="473"/>
      <c r="D114" s="355" t="s">
        <v>359</v>
      </c>
      <c r="E114" s="355"/>
      <c r="F114" s="366" t="s">
        <v>359</v>
      </c>
      <c r="G114" s="358">
        <v>0.06</v>
      </c>
      <c r="H114" s="357">
        <f>H113*G114</f>
        <v>14430</v>
      </c>
    </row>
    <row r="115" spans="1:8" s="360" customFormat="1" ht="17">
      <c r="A115" s="359"/>
      <c r="B115" s="473" t="s">
        <v>362</v>
      </c>
      <c r="C115" s="473"/>
      <c r="D115" s="366"/>
      <c r="E115" s="366"/>
      <c r="F115" s="366"/>
      <c r="G115" s="357"/>
      <c r="H115" s="357">
        <f>SUM(H113:H114)</f>
        <v>254930</v>
      </c>
    </row>
    <row r="116" spans="1:8">
      <c r="A116" s="369"/>
    </row>
    <row r="117" spans="1:8" s="360" customFormat="1" ht="34">
      <c r="A117" s="334" t="s">
        <v>333</v>
      </c>
      <c r="B117" s="334" t="s">
        <v>334</v>
      </c>
      <c r="C117" s="367" t="s">
        <v>335</v>
      </c>
      <c r="D117" s="368" t="s">
        <v>336</v>
      </c>
      <c r="E117" s="368" t="s">
        <v>337</v>
      </c>
      <c r="F117" s="368" t="s">
        <v>338</v>
      </c>
      <c r="G117" s="337" t="s">
        <v>339</v>
      </c>
      <c r="H117" s="337" t="s">
        <v>340</v>
      </c>
    </row>
    <row r="118" spans="1:8" s="360" customFormat="1" ht="17">
      <c r="A118" s="474" t="s">
        <v>376</v>
      </c>
      <c r="B118" s="474"/>
      <c r="C118" s="474"/>
      <c r="D118" s="474"/>
      <c r="E118" s="474"/>
      <c r="F118" s="474"/>
      <c r="G118" s="474"/>
      <c r="H118" s="474"/>
    </row>
    <row r="119" spans="1:8" s="360" customFormat="1" ht="17">
      <c r="A119" s="339" t="s">
        <v>342</v>
      </c>
      <c r="B119" s="340" t="s">
        <v>343</v>
      </c>
      <c r="C119" s="340"/>
      <c r="D119" s="340"/>
      <c r="E119" s="340"/>
      <c r="F119" s="340"/>
      <c r="G119" s="341"/>
      <c r="H119" s="341">
        <f>SUM(H120:H135)</f>
        <v>240500</v>
      </c>
    </row>
    <row r="120" spans="1:8" s="360" customFormat="1" ht="24.5" customHeight="1">
      <c r="A120" s="361">
        <v>1</v>
      </c>
      <c r="B120" s="343" t="s">
        <v>344</v>
      </c>
      <c r="C120" s="362"/>
      <c r="D120" s="345">
        <v>600</v>
      </c>
      <c r="E120" s="345" t="s">
        <v>345</v>
      </c>
      <c r="F120" s="363">
        <v>1</v>
      </c>
      <c r="G120" s="347">
        <v>35</v>
      </c>
      <c r="H120" s="347">
        <f>G120*D120</f>
        <v>21000</v>
      </c>
    </row>
    <row r="121" spans="1:8" s="360" customFormat="1" ht="24.5" customHeight="1">
      <c r="A121" s="361">
        <v>2</v>
      </c>
      <c r="B121" s="343" t="s">
        <v>346</v>
      </c>
      <c r="C121" s="362"/>
      <c r="D121" s="345">
        <v>1</v>
      </c>
      <c r="E121" s="345" t="s">
        <v>347</v>
      </c>
      <c r="F121" s="363">
        <v>1</v>
      </c>
      <c r="G121" s="347">
        <v>35000</v>
      </c>
      <c r="H121" s="347">
        <f t="shared" ref="H121:H135" si="5">G121*D121</f>
        <v>35000</v>
      </c>
    </row>
    <row r="122" spans="1:8" s="360" customFormat="1" ht="24.5" customHeight="1">
      <c r="A122" s="361">
        <v>3</v>
      </c>
      <c r="B122" s="343" t="s">
        <v>364</v>
      </c>
      <c r="C122" s="362"/>
      <c r="D122" s="345">
        <v>1</v>
      </c>
      <c r="E122" s="345" t="s">
        <v>347</v>
      </c>
      <c r="F122" s="363">
        <v>1</v>
      </c>
      <c r="G122" s="347">
        <v>1000</v>
      </c>
      <c r="H122" s="347">
        <f t="shared" si="5"/>
        <v>1000</v>
      </c>
    </row>
    <row r="123" spans="1:8" s="360" customFormat="1" ht="24.5" customHeight="1">
      <c r="A123" s="361">
        <v>4</v>
      </c>
      <c r="B123" s="343" t="s">
        <v>349</v>
      </c>
      <c r="C123" s="362"/>
      <c r="D123" s="345">
        <v>1</v>
      </c>
      <c r="E123" s="345" t="s">
        <v>347</v>
      </c>
      <c r="F123" s="363">
        <v>1</v>
      </c>
      <c r="G123" s="347">
        <v>45000</v>
      </c>
      <c r="H123" s="347">
        <f t="shared" si="5"/>
        <v>45000</v>
      </c>
    </row>
    <row r="124" spans="1:8" s="360" customFormat="1" ht="24.5" customHeight="1">
      <c r="A124" s="361">
        <v>5</v>
      </c>
      <c r="B124" s="343" t="s">
        <v>350</v>
      </c>
      <c r="C124" s="362"/>
      <c r="D124" s="345">
        <v>1</v>
      </c>
      <c r="E124" s="345" t="s">
        <v>347</v>
      </c>
      <c r="F124" s="363">
        <v>1</v>
      </c>
      <c r="G124" s="347">
        <v>1000</v>
      </c>
      <c r="H124" s="347">
        <f t="shared" si="5"/>
        <v>1000</v>
      </c>
    </row>
    <row r="125" spans="1:8" s="360" customFormat="1" ht="24.5" customHeight="1">
      <c r="A125" s="361">
        <v>6</v>
      </c>
      <c r="B125" s="343" t="s">
        <v>351</v>
      </c>
      <c r="C125" s="362"/>
      <c r="D125" s="345">
        <v>1</v>
      </c>
      <c r="E125" s="345" t="s">
        <v>347</v>
      </c>
      <c r="F125" s="363">
        <v>1</v>
      </c>
      <c r="G125" s="347">
        <v>3000</v>
      </c>
      <c r="H125" s="347">
        <f t="shared" si="5"/>
        <v>3000</v>
      </c>
    </row>
    <row r="126" spans="1:8" s="360" customFormat="1" ht="24.5" customHeight="1">
      <c r="A126" s="361">
        <v>7</v>
      </c>
      <c r="B126" s="343" t="s">
        <v>352</v>
      </c>
      <c r="C126" s="362"/>
      <c r="D126" s="345">
        <v>1</v>
      </c>
      <c r="E126" s="345" t="s">
        <v>347</v>
      </c>
      <c r="F126" s="363"/>
      <c r="G126" s="347">
        <v>6000</v>
      </c>
      <c r="H126" s="347">
        <f t="shared" si="5"/>
        <v>6000</v>
      </c>
    </row>
    <row r="127" spans="1:8" s="360" customFormat="1" ht="24.5" customHeight="1">
      <c r="A127" s="361">
        <v>8</v>
      </c>
      <c r="B127" s="343" t="s">
        <v>371</v>
      </c>
      <c r="C127" s="362"/>
      <c r="D127" s="345">
        <v>1</v>
      </c>
      <c r="E127" s="345" t="s">
        <v>347</v>
      </c>
      <c r="F127" s="363"/>
      <c r="G127" s="347">
        <v>1500</v>
      </c>
      <c r="H127" s="347">
        <f t="shared" si="5"/>
        <v>1500</v>
      </c>
    </row>
    <row r="128" spans="1:8" s="360" customFormat="1" ht="24.5" customHeight="1">
      <c r="A128" s="361">
        <v>9</v>
      </c>
      <c r="B128" s="343" t="s">
        <v>372</v>
      </c>
      <c r="C128" s="362"/>
      <c r="D128" s="345">
        <v>1</v>
      </c>
      <c r="E128" s="345" t="s">
        <v>347</v>
      </c>
      <c r="F128" s="363"/>
      <c r="G128" s="347">
        <v>1500</v>
      </c>
      <c r="H128" s="347">
        <f t="shared" si="5"/>
        <v>1500</v>
      </c>
    </row>
    <row r="129" spans="1:8" s="360" customFormat="1" ht="24.5" customHeight="1">
      <c r="A129" s="361">
        <v>10</v>
      </c>
      <c r="B129" s="343" t="s">
        <v>373</v>
      </c>
      <c r="C129" s="362"/>
      <c r="D129" s="345">
        <v>1</v>
      </c>
      <c r="E129" s="345" t="s">
        <v>347</v>
      </c>
      <c r="F129" s="363"/>
      <c r="G129" s="347">
        <v>2500</v>
      </c>
      <c r="H129" s="347">
        <f t="shared" si="5"/>
        <v>2500</v>
      </c>
    </row>
    <row r="130" spans="1:8" s="360" customFormat="1" ht="24.5" customHeight="1">
      <c r="A130" s="361">
        <v>11</v>
      </c>
      <c r="B130" s="343" t="s">
        <v>365</v>
      </c>
      <c r="C130" s="362"/>
      <c r="D130" s="345">
        <v>1</v>
      </c>
      <c r="E130" s="345" t="s">
        <v>347</v>
      </c>
      <c r="F130" s="363">
        <v>1</v>
      </c>
      <c r="G130" s="347">
        <v>0</v>
      </c>
      <c r="H130" s="347">
        <f t="shared" si="5"/>
        <v>0</v>
      </c>
    </row>
    <row r="131" spans="1:8" s="360" customFormat="1" ht="24.5" customHeight="1">
      <c r="A131" s="361">
        <v>12</v>
      </c>
      <c r="B131" s="343" t="s">
        <v>366</v>
      </c>
      <c r="C131" s="362"/>
      <c r="D131" s="345">
        <v>1</v>
      </c>
      <c r="E131" s="345" t="s">
        <v>347</v>
      </c>
      <c r="F131" s="363">
        <v>1</v>
      </c>
      <c r="G131" s="383">
        <v>85000</v>
      </c>
      <c r="H131" s="347">
        <f t="shared" si="5"/>
        <v>85000</v>
      </c>
    </row>
    <row r="132" spans="1:8" s="360" customFormat="1" ht="24.5" customHeight="1">
      <c r="A132" s="361">
        <v>13</v>
      </c>
      <c r="B132" s="343" t="s">
        <v>354</v>
      </c>
      <c r="C132" s="362"/>
      <c r="D132" s="345">
        <v>1</v>
      </c>
      <c r="E132" s="345" t="s">
        <v>347</v>
      </c>
      <c r="F132" s="363">
        <v>1</v>
      </c>
      <c r="G132" s="347">
        <v>2000</v>
      </c>
      <c r="H132" s="347">
        <f t="shared" si="5"/>
        <v>2000</v>
      </c>
    </row>
    <row r="133" spans="1:8" s="360" customFormat="1" ht="24.5" customHeight="1">
      <c r="A133" s="361">
        <v>14</v>
      </c>
      <c r="B133" s="343" t="s">
        <v>368</v>
      </c>
      <c r="C133" s="362"/>
      <c r="D133" s="345">
        <v>1</v>
      </c>
      <c r="E133" s="345" t="s">
        <v>347</v>
      </c>
      <c r="F133" s="363">
        <v>1</v>
      </c>
      <c r="G133" s="347">
        <v>0</v>
      </c>
      <c r="H133" s="347">
        <f t="shared" si="5"/>
        <v>0</v>
      </c>
    </row>
    <row r="134" spans="1:8" s="360" customFormat="1" ht="24.5" customHeight="1">
      <c r="A134" s="361">
        <v>15</v>
      </c>
      <c r="B134" s="343" t="s">
        <v>367</v>
      </c>
      <c r="C134" s="362"/>
      <c r="D134" s="345">
        <v>1</v>
      </c>
      <c r="E134" s="345" t="s">
        <v>347</v>
      </c>
      <c r="F134" s="363">
        <v>1</v>
      </c>
      <c r="G134" s="347">
        <v>1000</v>
      </c>
      <c r="H134" s="347">
        <f t="shared" si="5"/>
        <v>1000</v>
      </c>
    </row>
    <row r="135" spans="1:8" s="360" customFormat="1" ht="24.5" customHeight="1">
      <c r="A135" s="361">
        <v>16</v>
      </c>
      <c r="B135" s="343" t="s">
        <v>356</v>
      </c>
      <c r="C135" s="362"/>
      <c r="D135" s="345">
        <v>1</v>
      </c>
      <c r="E135" s="345" t="s">
        <v>347</v>
      </c>
      <c r="F135" s="363"/>
      <c r="G135" s="347">
        <v>35000</v>
      </c>
      <c r="H135" s="347">
        <f t="shared" si="5"/>
        <v>35000</v>
      </c>
    </row>
    <row r="136" spans="1:8" s="360" customFormat="1" ht="17">
      <c r="A136" s="348" t="s">
        <v>357</v>
      </c>
      <c r="B136" s="349" t="s">
        <v>358</v>
      </c>
      <c r="C136" s="364"/>
      <c r="D136" s="351" t="s">
        <v>359</v>
      </c>
      <c r="E136" s="351"/>
      <c r="F136" s="365" t="s">
        <v>359</v>
      </c>
      <c r="G136" s="353">
        <f>G91</f>
        <v>0</v>
      </c>
      <c r="H136" s="341">
        <f>H119*G136</f>
        <v>0</v>
      </c>
    </row>
    <row r="137" spans="1:8" s="360" customFormat="1" ht="17">
      <c r="A137" s="354"/>
      <c r="B137" s="473" t="s">
        <v>360</v>
      </c>
      <c r="C137" s="473"/>
      <c r="D137" s="355"/>
      <c r="E137" s="355"/>
      <c r="F137" s="366"/>
      <c r="G137" s="357"/>
      <c r="H137" s="357">
        <f>H136+H119</f>
        <v>240500</v>
      </c>
    </row>
    <row r="138" spans="1:8" s="360" customFormat="1" ht="17">
      <c r="A138" s="354"/>
      <c r="B138" s="473" t="s">
        <v>361</v>
      </c>
      <c r="C138" s="473"/>
      <c r="D138" s="355" t="s">
        <v>359</v>
      </c>
      <c r="E138" s="355"/>
      <c r="F138" s="366" t="s">
        <v>359</v>
      </c>
      <c r="G138" s="358">
        <v>0.06</v>
      </c>
      <c r="H138" s="357">
        <f>H137*G138</f>
        <v>14430</v>
      </c>
    </row>
    <row r="139" spans="1:8" s="360" customFormat="1" ht="17">
      <c r="A139" s="359"/>
      <c r="B139" s="473" t="s">
        <v>362</v>
      </c>
      <c r="C139" s="473"/>
      <c r="D139" s="366"/>
      <c r="E139" s="366"/>
      <c r="F139" s="366"/>
      <c r="G139" s="357"/>
      <c r="H139" s="357">
        <f>SUM(H137:H138)</f>
        <v>254930</v>
      </c>
    </row>
    <row r="141" spans="1:8" s="360" customFormat="1" ht="34">
      <c r="A141" s="334" t="s">
        <v>333</v>
      </c>
      <c r="B141" s="334" t="s">
        <v>334</v>
      </c>
      <c r="C141" s="367" t="s">
        <v>335</v>
      </c>
      <c r="D141" s="368" t="s">
        <v>336</v>
      </c>
      <c r="E141" s="368" t="s">
        <v>337</v>
      </c>
      <c r="F141" s="368" t="s">
        <v>338</v>
      </c>
      <c r="G141" s="337" t="s">
        <v>339</v>
      </c>
      <c r="H141" s="337" t="s">
        <v>340</v>
      </c>
    </row>
    <row r="142" spans="1:8" s="360" customFormat="1" ht="17">
      <c r="A142" s="474" t="s">
        <v>377</v>
      </c>
      <c r="B142" s="474"/>
      <c r="C142" s="474"/>
      <c r="D142" s="474"/>
      <c r="E142" s="474"/>
      <c r="F142" s="474"/>
      <c r="G142" s="474"/>
      <c r="H142" s="474"/>
    </row>
    <row r="143" spans="1:8" s="360" customFormat="1" ht="17">
      <c r="A143" s="339" t="s">
        <v>342</v>
      </c>
      <c r="B143" s="340" t="s">
        <v>343</v>
      </c>
      <c r="C143" s="340"/>
      <c r="D143" s="340"/>
      <c r="E143" s="340"/>
      <c r="F143" s="340"/>
      <c r="G143" s="341"/>
      <c r="H143" s="341">
        <f>SUM(H144:H159)</f>
        <v>237500</v>
      </c>
    </row>
    <row r="144" spans="1:8" s="360" customFormat="1" ht="24.5" customHeight="1">
      <c r="A144" s="361">
        <v>1</v>
      </c>
      <c r="B144" s="343" t="s">
        <v>344</v>
      </c>
      <c r="C144" s="362"/>
      <c r="D144" s="345">
        <v>600</v>
      </c>
      <c r="E144" s="345" t="s">
        <v>345</v>
      </c>
      <c r="F144" s="363">
        <v>1</v>
      </c>
      <c r="G144" s="347">
        <v>30</v>
      </c>
      <c r="H144" s="347">
        <f>G144*D144</f>
        <v>18000</v>
      </c>
    </row>
    <row r="145" spans="1:8" s="360" customFormat="1" ht="24.5" customHeight="1">
      <c r="A145" s="361">
        <v>2</v>
      </c>
      <c r="B145" s="343" t="s">
        <v>346</v>
      </c>
      <c r="C145" s="362"/>
      <c r="D145" s="345">
        <v>1</v>
      </c>
      <c r="E145" s="345" t="s">
        <v>347</v>
      </c>
      <c r="F145" s="363">
        <v>1</v>
      </c>
      <c r="G145" s="347">
        <v>35000</v>
      </c>
      <c r="H145" s="347">
        <f t="shared" ref="H145:H159" si="6">G145*D145</f>
        <v>35000</v>
      </c>
    </row>
    <row r="146" spans="1:8" s="360" customFormat="1" ht="24.5" customHeight="1">
      <c r="A146" s="361">
        <v>3</v>
      </c>
      <c r="B146" s="343" t="s">
        <v>364</v>
      </c>
      <c r="C146" s="362"/>
      <c r="D146" s="345">
        <v>1</v>
      </c>
      <c r="E146" s="345" t="s">
        <v>347</v>
      </c>
      <c r="F146" s="363">
        <v>1</v>
      </c>
      <c r="G146" s="347">
        <v>1000</v>
      </c>
      <c r="H146" s="347">
        <f t="shared" si="6"/>
        <v>1000</v>
      </c>
    </row>
    <row r="147" spans="1:8" s="360" customFormat="1" ht="24.5" customHeight="1">
      <c r="A147" s="361">
        <v>4</v>
      </c>
      <c r="B147" s="343" t="s">
        <v>349</v>
      </c>
      <c r="C147" s="362"/>
      <c r="D147" s="345">
        <v>1</v>
      </c>
      <c r="E147" s="345" t="s">
        <v>347</v>
      </c>
      <c r="F147" s="363">
        <v>1</v>
      </c>
      <c r="G147" s="347">
        <v>45000</v>
      </c>
      <c r="H147" s="347">
        <f t="shared" si="6"/>
        <v>45000</v>
      </c>
    </row>
    <row r="148" spans="1:8" s="360" customFormat="1" ht="24.5" customHeight="1">
      <c r="A148" s="361">
        <v>5</v>
      </c>
      <c r="B148" s="343" t="s">
        <v>350</v>
      </c>
      <c r="C148" s="362"/>
      <c r="D148" s="345">
        <v>1</v>
      </c>
      <c r="E148" s="345" t="s">
        <v>347</v>
      </c>
      <c r="F148" s="363">
        <v>1</v>
      </c>
      <c r="G148" s="347">
        <v>1000</v>
      </c>
      <c r="H148" s="347">
        <f t="shared" si="6"/>
        <v>1000</v>
      </c>
    </row>
    <row r="149" spans="1:8" s="360" customFormat="1" ht="24.5" customHeight="1">
      <c r="A149" s="361">
        <v>6</v>
      </c>
      <c r="B149" s="343" t="s">
        <v>351</v>
      </c>
      <c r="C149" s="362"/>
      <c r="D149" s="345">
        <v>1</v>
      </c>
      <c r="E149" s="345" t="s">
        <v>347</v>
      </c>
      <c r="F149" s="363">
        <v>1</v>
      </c>
      <c r="G149" s="347">
        <v>3000</v>
      </c>
      <c r="H149" s="347">
        <f t="shared" si="6"/>
        <v>3000</v>
      </c>
    </row>
    <row r="150" spans="1:8" s="360" customFormat="1" ht="24.5" customHeight="1">
      <c r="A150" s="361">
        <v>7</v>
      </c>
      <c r="B150" s="343" t="s">
        <v>352</v>
      </c>
      <c r="C150" s="362"/>
      <c r="D150" s="345">
        <v>1</v>
      </c>
      <c r="E150" s="345" t="s">
        <v>347</v>
      </c>
      <c r="F150" s="363"/>
      <c r="G150" s="347">
        <v>6000</v>
      </c>
      <c r="H150" s="347">
        <f t="shared" si="6"/>
        <v>6000</v>
      </c>
    </row>
    <row r="151" spans="1:8" s="360" customFormat="1" ht="24.5" customHeight="1">
      <c r="A151" s="361">
        <v>8</v>
      </c>
      <c r="B151" s="343" t="s">
        <v>371</v>
      </c>
      <c r="C151" s="362"/>
      <c r="D151" s="345">
        <v>1</v>
      </c>
      <c r="E151" s="345" t="s">
        <v>347</v>
      </c>
      <c r="F151" s="363"/>
      <c r="G151" s="347">
        <v>1500</v>
      </c>
      <c r="H151" s="347">
        <f t="shared" si="6"/>
        <v>1500</v>
      </c>
    </row>
    <row r="152" spans="1:8" s="360" customFormat="1" ht="24.5" customHeight="1">
      <c r="A152" s="361">
        <v>9</v>
      </c>
      <c r="B152" s="343" t="s">
        <v>372</v>
      </c>
      <c r="C152" s="362"/>
      <c r="D152" s="345">
        <v>1</v>
      </c>
      <c r="E152" s="345" t="s">
        <v>347</v>
      </c>
      <c r="F152" s="363"/>
      <c r="G152" s="347">
        <v>1500</v>
      </c>
      <c r="H152" s="347">
        <f t="shared" si="6"/>
        <v>1500</v>
      </c>
    </row>
    <row r="153" spans="1:8" s="360" customFormat="1" ht="24.5" customHeight="1">
      <c r="A153" s="361">
        <v>10</v>
      </c>
      <c r="B153" s="343" t="s">
        <v>373</v>
      </c>
      <c r="C153" s="362"/>
      <c r="D153" s="345">
        <v>1</v>
      </c>
      <c r="E153" s="345" t="s">
        <v>347</v>
      </c>
      <c r="F153" s="363"/>
      <c r="G153" s="347">
        <v>2500</v>
      </c>
      <c r="H153" s="347">
        <f t="shared" si="6"/>
        <v>2500</v>
      </c>
    </row>
    <row r="154" spans="1:8" s="360" customFormat="1" ht="24.5" customHeight="1">
      <c r="A154" s="361">
        <v>11</v>
      </c>
      <c r="B154" s="343" t="s">
        <v>365</v>
      </c>
      <c r="C154" s="362"/>
      <c r="D154" s="345">
        <v>1</v>
      </c>
      <c r="E154" s="345" t="s">
        <v>347</v>
      </c>
      <c r="F154" s="363">
        <v>1</v>
      </c>
      <c r="G154" s="347">
        <v>0</v>
      </c>
      <c r="H154" s="347">
        <f t="shared" si="6"/>
        <v>0</v>
      </c>
    </row>
    <row r="155" spans="1:8" s="360" customFormat="1" ht="24.5" customHeight="1">
      <c r="A155" s="361">
        <v>12</v>
      </c>
      <c r="B155" s="343" t="s">
        <v>366</v>
      </c>
      <c r="C155" s="362"/>
      <c r="D155" s="345">
        <v>1</v>
      </c>
      <c r="E155" s="345" t="s">
        <v>347</v>
      </c>
      <c r="F155" s="363">
        <v>1</v>
      </c>
      <c r="G155" s="383">
        <v>85000</v>
      </c>
      <c r="H155" s="347">
        <f t="shared" si="6"/>
        <v>85000</v>
      </c>
    </row>
    <row r="156" spans="1:8" s="360" customFormat="1" ht="24.5" customHeight="1">
      <c r="A156" s="361">
        <v>13</v>
      </c>
      <c r="B156" s="343" t="s">
        <v>354</v>
      </c>
      <c r="C156" s="362"/>
      <c r="D156" s="345">
        <v>1</v>
      </c>
      <c r="E156" s="345" t="s">
        <v>347</v>
      </c>
      <c r="F156" s="363">
        <v>1</v>
      </c>
      <c r="G156" s="347">
        <v>2000</v>
      </c>
      <c r="H156" s="347">
        <f t="shared" si="6"/>
        <v>2000</v>
      </c>
    </row>
    <row r="157" spans="1:8" s="360" customFormat="1" ht="24.5" customHeight="1">
      <c r="A157" s="361">
        <v>14</v>
      </c>
      <c r="B157" s="343" t="s">
        <v>368</v>
      </c>
      <c r="C157" s="362"/>
      <c r="D157" s="345">
        <v>1</v>
      </c>
      <c r="E157" s="345" t="s">
        <v>347</v>
      </c>
      <c r="F157" s="363">
        <v>1</v>
      </c>
      <c r="G157" s="347">
        <v>0</v>
      </c>
      <c r="H157" s="347">
        <f t="shared" si="6"/>
        <v>0</v>
      </c>
    </row>
    <row r="158" spans="1:8" s="360" customFormat="1" ht="24.5" customHeight="1">
      <c r="A158" s="361">
        <v>15</v>
      </c>
      <c r="B158" s="343" t="s">
        <v>367</v>
      </c>
      <c r="C158" s="362"/>
      <c r="D158" s="345">
        <v>1</v>
      </c>
      <c r="E158" s="345" t="s">
        <v>347</v>
      </c>
      <c r="F158" s="363">
        <v>1</v>
      </c>
      <c r="G158" s="347">
        <v>1000</v>
      </c>
      <c r="H158" s="347">
        <f t="shared" si="6"/>
        <v>1000</v>
      </c>
    </row>
    <row r="159" spans="1:8" s="360" customFormat="1" ht="24.5" customHeight="1">
      <c r="A159" s="361">
        <v>16</v>
      </c>
      <c r="B159" s="343" t="s">
        <v>356</v>
      </c>
      <c r="C159" s="362"/>
      <c r="D159" s="345">
        <v>1</v>
      </c>
      <c r="E159" s="345" t="s">
        <v>347</v>
      </c>
      <c r="F159" s="363"/>
      <c r="G159" s="347">
        <v>35000</v>
      </c>
      <c r="H159" s="347">
        <f t="shared" si="6"/>
        <v>35000</v>
      </c>
    </row>
    <row r="160" spans="1:8" s="360" customFormat="1" ht="17">
      <c r="A160" s="348" t="s">
        <v>357</v>
      </c>
      <c r="B160" s="349" t="s">
        <v>358</v>
      </c>
      <c r="C160" s="364"/>
      <c r="D160" s="351" t="s">
        <v>359</v>
      </c>
      <c r="E160" s="351"/>
      <c r="F160" s="365" t="s">
        <v>359</v>
      </c>
      <c r="G160" s="353">
        <f>G115</f>
        <v>0</v>
      </c>
      <c r="H160" s="341">
        <f>H143*G160</f>
        <v>0</v>
      </c>
    </row>
    <row r="161" spans="1:8" s="360" customFormat="1" ht="17">
      <c r="A161" s="354"/>
      <c r="B161" s="473" t="s">
        <v>360</v>
      </c>
      <c r="C161" s="473"/>
      <c r="D161" s="355"/>
      <c r="E161" s="355"/>
      <c r="F161" s="366"/>
      <c r="G161" s="357"/>
      <c r="H161" s="357">
        <f>H160+H143</f>
        <v>237500</v>
      </c>
    </row>
    <row r="162" spans="1:8" s="360" customFormat="1" ht="17">
      <c r="A162" s="354"/>
      <c r="B162" s="473" t="s">
        <v>361</v>
      </c>
      <c r="C162" s="473"/>
      <c r="D162" s="355" t="s">
        <v>359</v>
      </c>
      <c r="E162" s="355"/>
      <c r="F162" s="366" t="s">
        <v>359</v>
      </c>
      <c r="G162" s="358">
        <v>0.06</v>
      </c>
      <c r="H162" s="357">
        <f>H161*G162</f>
        <v>14250</v>
      </c>
    </row>
    <row r="163" spans="1:8" s="360" customFormat="1" ht="17">
      <c r="A163" s="359"/>
      <c r="B163" s="473" t="s">
        <v>362</v>
      </c>
      <c r="C163" s="473"/>
      <c r="D163" s="366"/>
      <c r="E163" s="366"/>
      <c r="F163" s="366"/>
      <c r="G163" s="357"/>
      <c r="H163" s="357">
        <f>SUM(H161:H162)</f>
        <v>251750</v>
      </c>
    </row>
    <row r="165" spans="1:8" s="360" customFormat="1" ht="34">
      <c r="A165" s="334" t="s">
        <v>333</v>
      </c>
      <c r="B165" s="334" t="s">
        <v>334</v>
      </c>
      <c r="C165" s="367" t="s">
        <v>335</v>
      </c>
      <c r="D165" s="368" t="s">
        <v>336</v>
      </c>
      <c r="E165" s="368" t="s">
        <v>337</v>
      </c>
      <c r="F165" s="368" t="s">
        <v>338</v>
      </c>
      <c r="G165" s="337" t="s">
        <v>339</v>
      </c>
      <c r="H165" s="337" t="s">
        <v>340</v>
      </c>
    </row>
    <row r="166" spans="1:8" s="360" customFormat="1" ht="17">
      <c r="A166" s="474" t="s">
        <v>378</v>
      </c>
      <c r="B166" s="474"/>
      <c r="C166" s="474"/>
      <c r="D166" s="474"/>
      <c r="E166" s="474"/>
      <c r="F166" s="474"/>
      <c r="G166" s="474"/>
      <c r="H166" s="474"/>
    </row>
    <row r="167" spans="1:8" s="360" customFormat="1" ht="17">
      <c r="A167" s="339" t="s">
        <v>342</v>
      </c>
      <c r="B167" s="340" t="s">
        <v>343</v>
      </c>
      <c r="C167" s="340"/>
      <c r="D167" s="340"/>
      <c r="E167" s="340"/>
      <c r="F167" s="340"/>
      <c r="G167" s="341"/>
      <c r="H167" s="341">
        <f>SUM(H168:H183)</f>
        <v>243500</v>
      </c>
    </row>
    <row r="168" spans="1:8" s="360" customFormat="1" ht="24.5" customHeight="1">
      <c r="A168" s="361">
        <v>1</v>
      </c>
      <c r="B168" s="343" t="s">
        <v>344</v>
      </c>
      <c r="C168" s="362"/>
      <c r="D168" s="345">
        <v>800</v>
      </c>
      <c r="E168" s="345" t="s">
        <v>345</v>
      </c>
      <c r="F168" s="363">
        <v>1</v>
      </c>
      <c r="G168" s="347">
        <v>30</v>
      </c>
      <c r="H168" s="347">
        <f>G168*D168</f>
        <v>24000</v>
      </c>
    </row>
    <row r="169" spans="1:8" s="360" customFormat="1" ht="24.5" customHeight="1">
      <c r="A169" s="361">
        <v>2</v>
      </c>
      <c r="B169" s="343" t="s">
        <v>346</v>
      </c>
      <c r="C169" s="362"/>
      <c r="D169" s="345">
        <v>1</v>
      </c>
      <c r="E169" s="345" t="s">
        <v>347</v>
      </c>
      <c r="F169" s="363">
        <v>1</v>
      </c>
      <c r="G169" s="347">
        <v>35000</v>
      </c>
      <c r="H169" s="347">
        <f t="shared" ref="H169:H183" si="7">G169*D169</f>
        <v>35000</v>
      </c>
    </row>
    <row r="170" spans="1:8" s="360" customFormat="1" ht="24.5" customHeight="1">
      <c r="A170" s="361">
        <v>3</v>
      </c>
      <c r="B170" s="343" t="s">
        <v>364</v>
      </c>
      <c r="C170" s="362"/>
      <c r="D170" s="345">
        <v>1</v>
      </c>
      <c r="E170" s="345" t="s">
        <v>347</v>
      </c>
      <c r="F170" s="363">
        <v>1</v>
      </c>
      <c r="G170" s="347">
        <v>1000</v>
      </c>
      <c r="H170" s="347">
        <f t="shared" si="7"/>
        <v>1000</v>
      </c>
    </row>
    <row r="171" spans="1:8" s="360" customFormat="1" ht="24.5" customHeight="1">
      <c r="A171" s="361">
        <v>4</v>
      </c>
      <c r="B171" s="343" t="s">
        <v>349</v>
      </c>
      <c r="C171" s="362"/>
      <c r="D171" s="345">
        <v>1</v>
      </c>
      <c r="E171" s="345" t="s">
        <v>347</v>
      </c>
      <c r="F171" s="363">
        <v>1</v>
      </c>
      <c r="G171" s="347">
        <v>45000</v>
      </c>
      <c r="H171" s="347">
        <f t="shared" si="7"/>
        <v>45000</v>
      </c>
    </row>
    <row r="172" spans="1:8" s="360" customFormat="1" ht="24.5" customHeight="1">
      <c r="A172" s="361">
        <v>5</v>
      </c>
      <c r="B172" s="343" t="s">
        <v>350</v>
      </c>
      <c r="C172" s="362"/>
      <c r="D172" s="345">
        <v>1</v>
      </c>
      <c r="E172" s="345" t="s">
        <v>347</v>
      </c>
      <c r="F172" s="363">
        <v>1</v>
      </c>
      <c r="G172" s="347">
        <v>1000</v>
      </c>
      <c r="H172" s="347">
        <f t="shared" si="7"/>
        <v>1000</v>
      </c>
    </row>
    <row r="173" spans="1:8" s="360" customFormat="1" ht="24.5" customHeight="1">
      <c r="A173" s="361">
        <v>6</v>
      </c>
      <c r="B173" s="343" t="s">
        <v>351</v>
      </c>
      <c r="C173" s="362"/>
      <c r="D173" s="345">
        <v>1</v>
      </c>
      <c r="E173" s="345" t="s">
        <v>347</v>
      </c>
      <c r="F173" s="363">
        <v>1</v>
      </c>
      <c r="G173" s="347">
        <v>3000</v>
      </c>
      <c r="H173" s="347">
        <f t="shared" si="7"/>
        <v>3000</v>
      </c>
    </row>
    <row r="174" spans="1:8" s="360" customFormat="1" ht="24.5" customHeight="1">
      <c r="A174" s="361">
        <v>7</v>
      </c>
      <c r="B174" s="343" t="s">
        <v>352</v>
      </c>
      <c r="C174" s="362"/>
      <c r="D174" s="345">
        <v>1</v>
      </c>
      <c r="E174" s="345" t="s">
        <v>347</v>
      </c>
      <c r="F174" s="363"/>
      <c r="G174" s="347">
        <v>6000</v>
      </c>
      <c r="H174" s="347">
        <f t="shared" si="7"/>
        <v>6000</v>
      </c>
    </row>
    <row r="175" spans="1:8" s="360" customFormat="1" ht="24.5" customHeight="1">
      <c r="A175" s="361">
        <v>8</v>
      </c>
      <c r="B175" s="343" t="s">
        <v>371</v>
      </c>
      <c r="C175" s="362"/>
      <c r="D175" s="345">
        <v>1</v>
      </c>
      <c r="E175" s="345" t="s">
        <v>347</v>
      </c>
      <c r="F175" s="363"/>
      <c r="G175" s="347">
        <v>1500</v>
      </c>
      <c r="H175" s="347">
        <f t="shared" si="7"/>
        <v>1500</v>
      </c>
    </row>
    <row r="176" spans="1:8" s="360" customFormat="1" ht="24.5" customHeight="1">
      <c r="A176" s="361">
        <v>9</v>
      </c>
      <c r="B176" s="343" t="s">
        <v>372</v>
      </c>
      <c r="C176" s="362"/>
      <c r="D176" s="345">
        <v>1</v>
      </c>
      <c r="E176" s="345" t="s">
        <v>347</v>
      </c>
      <c r="F176" s="363"/>
      <c r="G176" s="347">
        <v>1500</v>
      </c>
      <c r="H176" s="347">
        <f t="shared" si="7"/>
        <v>1500</v>
      </c>
    </row>
    <row r="177" spans="1:8" s="360" customFormat="1" ht="24.5" customHeight="1">
      <c r="A177" s="361">
        <v>10</v>
      </c>
      <c r="B177" s="343" t="s">
        <v>373</v>
      </c>
      <c r="C177" s="362"/>
      <c r="D177" s="345">
        <v>1</v>
      </c>
      <c r="E177" s="345" t="s">
        <v>347</v>
      </c>
      <c r="F177" s="363"/>
      <c r="G177" s="347">
        <v>2500</v>
      </c>
      <c r="H177" s="347">
        <f t="shared" si="7"/>
        <v>2500</v>
      </c>
    </row>
    <row r="178" spans="1:8" s="360" customFormat="1" ht="24.5" customHeight="1">
      <c r="A178" s="361">
        <v>11</v>
      </c>
      <c r="B178" s="343" t="s">
        <v>365</v>
      </c>
      <c r="C178" s="362"/>
      <c r="D178" s="345">
        <v>1</v>
      </c>
      <c r="E178" s="345" t="s">
        <v>347</v>
      </c>
      <c r="F178" s="363">
        <v>1</v>
      </c>
      <c r="G178" s="347">
        <v>0</v>
      </c>
      <c r="H178" s="347">
        <f t="shared" si="7"/>
        <v>0</v>
      </c>
    </row>
    <row r="179" spans="1:8" s="360" customFormat="1" ht="24.5" customHeight="1">
      <c r="A179" s="361">
        <v>12</v>
      </c>
      <c r="B179" s="343" t="s">
        <v>366</v>
      </c>
      <c r="C179" s="362"/>
      <c r="D179" s="345">
        <v>1</v>
      </c>
      <c r="E179" s="345" t="s">
        <v>347</v>
      </c>
      <c r="F179" s="363">
        <v>1</v>
      </c>
      <c r="G179" s="383">
        <v>85000</v>
      </c>
      <c r="H179" s="347">
        <f t="shared" si="7"/>
        <v>85000</v>
      </c>
    </row>
    <row r="180" spans="1:8" s="360" customFormat="1" ht="24.5" customHeight="1">
      <c r="A180" s="361">
        <v>13</v>
      </c>
      <c r="B180" s="343" t="s">
        <v>354</v>
      </c>
      <c r="C180" s="362"/>
      <c r="D180" s="345">
        <v>1</v>
      </c>
      <c r="E180" s="345" t="s">
        <v>347</v>
      </c>
      <c r="F180" s="363">
        <v>1</v>
      </c>
      <c r="G180" s="347">
        <v>2000</v>
      </c>
      <c r="H180" s="347">
        <f t="shared" si="7"/>
        <v>2000</v>
      </c>
    </row>
    <row r="181" spans="1:8" s="360" customFormat="1" ht="24.5" customHeight="1">
      <c r="A181" s="361">
        <v>14</v>
      </c>
      <c r="B181" s="343" t="s">
        <v>368</v>
      </c>
      <c r="C181" s="362"/>
      <c r="D181" s="345">
        <v>1</v>
      </c>
      <c r="E181" s="345" t="s">
        <v>347</v>
      </c>
      <c r="F181" s="363">
        <v>1</v>
      </c>
      <c r="G181" s="347">
        <v>0</v>
      </c>
      <c r="H181" s="347">
        <f t="shared" si="7"/>
        <v>0</v>
      </c>
    </row>
    <row r="182" spans="1:8" s="360" customFormat="1" ht="24.5" customHeight="1">
      <c r="A182" s="361">
        <v>15</v>
      </c>
      <c r="B182" s="343" t="s">
        <v>367</v>
      </c>
      <c r="C182" s="362"/>
      <c r="D182" s="345">
        <v>1</v>
      </c>
      <c r="E182" s="345" t="s">
        <v>347</v>
      </c>
      <c r="F182" s="363">
        <v>1</v>
      </c>
      <c r="G182" s="347">
        <v>1000</v>
      </c>
      <c r="H182" s="347">
        <f t="shared" si="7"/>
        <v>1000</v>
      </c>
    </row>
    <row r="183" spans="1:8" s="360" customFormat="1" ht="24.5" customHeight="1">
      <c r="A183" s="361">
        <v>16</v>
      </c>
      <c r="B183" s="343" t="s">
        <v>356</v>
      </c>
      <c r="C183" s="362"/>
      <c r="D183" s="345">
        <v>1</v>
      </c>
      <c r="E183" s="345" t="s">
        <v>347</v>
      </c>
      <c r="F183" s="363"/>
      <c r="G183" s="347">
        <v>35000</v>
      </c>
      <c r="H183" s="347">
        <f t="shared" si="7"/>
        <v>35000</v>
      </c>
    </row>
    <row r="184" spans="1:8" s="360" customFormat="1" ht="17">
      <c r="A184" s="348" t="s">
        <v>357</v>
      </c>
      <c r="B184" s="349" t="s">
        <v>358</v>
      </c>
      <c r="C184" s="364"/>
      <c r="D184" s="351" t="s">
        <v>359</v>
      </c>
      <c r="E184" s="351"/>
      <c r="F184" s="365" t="s">
        <v>359</v>
      </c>
      <c r="G184" s="353">
        <f>G139</f>
        <v>0</v>
      </c>
      <c r="H184" s="341">
        <f>H167*G184</f>
        <v>0</v>
      </c>
    </row>
    <row r="185" spans="1:8" s="360" customFormat="1" ht="17">
      <c r="A185" s="354"/>
      <c r="B185" s="473" t="s">
        <v>360</v>
      </c>
      <c r="C185" s="473"/>
      <c r="D185" s="355"/>
      <c r="E185" s="355"/>
      <c r="F185" s="366"/>
      <c r="G185" s="357"/>
      <c r="H185" s="357">
        <f>H184+H167</f>
        <v>243500</v>
      </c>
    </row>
    <row r="186" spans="1:8" s="360" customFormat="1" ht="17">
      <c r="A186" s="354"/>
      <c r="B186" s="473" t="s">
        <v>361</v>
      </c>
      <c r="C186" s="473"/>
      <c r="D186" s="355" t="s">
        <v>359</v>
      </c>
      <c r="E186" s="355"/>
      <c r="F186" s="366" t="s">
        <v>359</v>
      </c>
      <c r="G186" s="358">
        <v>0.06</v>
      </c>
      <c r="H186" s="357">
        <f>H185*G186</f>
        <v>14610</v>
      </c>
    </row>
    <row r="187" spans="1:8" s="360" customFormat="1" ht="17">
      <c r="A187" s="359"/>
      <c r="B187" s="473" t="s">
        <v>362</v>
      </c>
      <c r="C187" s="473"/>
      <c r="D187" s="366"/>
      <c r="E187" s="366"/>
      <c r="F187" s="366"/>
      <c r="G187" s="357"/>
      <c r="H187" s="357">
        <f>SUM(H185:H186)</f>
        <v>258110</v>
      </c>
    </row>
    <row r="188" spans="1:8" s="360" customFormat="1" ht="17">
      <c r="A188" s="370"/>
      <c r="B188" s="371"/>
      <c r="C188" s="371"/>
      <c r="D188" s="372"/>
      <c r="E188" s="372"/>
      <c r="F188" s="372"/>
      <c r="G188" s="373"/>
      <c r="H188" s="373"/>
    </row>
    <row r="189" spans="1:8">
      <c r="A189" s="475" t="s">
        <v>379</v>
      </c>
      <c r="B189" s="475"/>
      <c r="C189" s="475"/>
      <c r="D189" s="475"/>
      <c r="E189" s="475"/>
      <c r="F189" s="475"/>
      <c r="G189" s="475"/>
      <c r="H189" s="475"/>
    </row>
    <row r="190" spans="1:8" s="360" customFormat="1" ht="34">
      <c r="A190" s="334" t="s">
        <v>333</v>
      </c>
      <c r="B190" s="334" t="s">
        <v>334</v>
      </c>
      <c r="C190" s="367" t="s">
        <v>335</v>
      </c>
      <c r="D190" s="368" t="s">
        <v>336</v>
      </c>
      <c r="E190" s="368" t="s">
        <v>337</v>
      </c>
      <c r="F190" s="368" t="s">
        <v>338</v>
      </c>
      <c r="G190" s="337" t="s">
        <v>339</v>
      </c>
      <c r="H190" s="337" t="s">
        <v>340</v>
      </c>
    </row>
    <row r="191" spans="1:8" s="360" customFormat="1" ht="17">
      <c r="A191" s="474" t="s">
        <v>380</v>
      </c>
      <c r="B191" s="474"/>
      <c r="C191" s="474"/>
      <c r="D191" s="474"/>
      <c r="E191" s="474"/>
      <c r="F191" s="474"/>
      <c r="G191" s="474"/>
      <c r="H191" s="474"/>
    </row>
    <row r="192" spans="1:8" s="360" customFormat="1" ht="17">
      <c r="A192" s="339" t="s">
        <v>342</v>
      </c>
      <c r="B192" s="340" t="s">
        <v>343</v>
      </c>
      <c r="C192" s="340"/>
      <c r="D192" s="340"/>
      <c r="E192" s="340"/>
      <c r="F192" s="340"/>
      <c r="G192" s="341"/>
      <c r="H192" s="341">
        <f>SUM(H193:H208)</f>
        <v>254500</v>
      </c>
    </row>
    <row r="193" spans="1:8" s="360" customFormat="1" ht="24.5" customHeight="1">
      <c r="A193" s="361">
        <v>1</v>
      </c>
      <c r="B193" s="343" t="s">
        <v>344</v>
      </c>
      <c r="C193" s="362"/>
      <c r="D193" s="345">
        <v>800</v>
      </c>
      <c r="E193" s="345" t="s">
        <v>345</v>
      </c>
      <c r="F193" s="363">
        <v>1</v>
      </c>
      <c r="G193" s="347">
        <v>25</v>
      </c>
      <c r="H193" s="347">
        <f>G193*D193</f>
        <v>20000</v>
      </c>
    </row>
    <row r="194" spans="1:8" s="360" customFormat="1" ht="24.5" customHeight="1">
      <c r="A194" s="361">
        <v>2</v>
      </c>
      <c r="B194" s="343" t="s">
        <v>346</v>
      </c>
      <c r="C194" s="362"/>
      <c r="D194" s="345">
        <v>1</v>
      </c>
      <c r="E194" s="345" t="s">
        <v>347</v>
      </c>
      <c r="F194" s="363">
        <v>1</v>
      </c>
      <c r="G194" s="347">
        <v>50000</v>
      </c>
      <c r="H194" s="347">
        <f t="shared" ref="H194:H208" si="8">G194*D194</f>
        <v>50000</v>
      </c>
    </row>
    <row r="195" spans="1:8" s="360" customFormat="1" ht="24.5" customHeight="1">
      <c r="A195" s="361">
        <v>3</v>
      </c>
      <c r="B195" s="343" t="s">
        <v>364</v>
      </c>
      <c r="C195" s="362"/>
      <c r="D195" s="345">
        <v>1</v>
      </c>
      <c r="E195" s="345" t="s">
        <v>347</v>
      </c>
      <c r="F195" s="363">
        <v>1</v>
      </c>
      <c r="G195" s="347">
        <v>1000</v>
      </c>
      <c r="H195" s="347">
        <f t="shared" si="8"/>
        <v>1000</v>
      </c>
    </row>
    <row r="196" spans="1:8" s="360" customFormat="1" ht="24.5" customHeight="1">
      <c r="A196" s="361">
        <v>4</v>
      </c>
      <c r="B196" s="343" t="s">
        <v>349</v>
      </c>
      <c r="C196" s="362"/>
      <c r="D196" s="345">
        <v>1</v>
      </c>
      <c r="E196" s="345" t="s">
        <v>347</v>
      </c>
      <c r="F196" s="363">
        <v>1</v>
      </c>
      <c r="G196" s="347">
        <v>45000</v>
      </c>
      <c r="H196" s="347">
        <f t="shared" si="8"/>
        <v>45000</v>
      </c>
    </row>
    <row r="197" spans="1:8" s="360" customFormat="1" ht="24.5" customHeight="1">
      <c r="A197" s="361">
        <v>5</v>
      </c>
      <c r="B197" s="343" t="s">
        <v>350</v>
      </c>
      <c r="C197" s="362"/>
      <c r="D197" s="345">
        <v>1</v>
      </c>
      <c r="E197" s="345" t="s">
        <v>347</v>
      </c>
      <c r="F197" s="363">
        <v>1</v>
      </c>
      <c r="G197" s="347">
        <v>1000</v>
      </c>
      <c r="H197" s="347">
        <f t="shared" si="8"/>
        <v>1000</v>
      </c>
    </row>
    <row r="198" spans="1:8" s="360" customFormat="1" ht="24.5" customHeight="1">
      <c r="A198" s="361">
        <v>6</v>
      </c>
      <c r="B198" s="343" t="s">
        <v>351</v>
      </c>
      <c r="C198" s="362"/>
      <c r="D198" s="345">
        <v>1</v>
      </c>
      <c r="E198" s="345" t="s">
        <v>347</v>
      </c>
      <c r="F198" s="363">
        <v>1</v>
      </c>
      <c r="G198" s="347">
        <v>3000</v>
      </c>
      <c r="H198" s="347">
        <f t="shared" si="8"/>
        <v>3000</v>
      </c>
    </row>
    <row r="199" spans="1:8" s="360" customFormat="1" ht="24.5" customHeight="1">
      <c r="A199" s="361">
        <v>7</v>
      </c>
      <c r="B199" s="343" t="s">
        <v>352</v>
      </c>
      <c r="C199" s="362"/>
      <c r="D199" s="345">
        <v>1</v>
      </c>
      <c r="E199" s="345" t="s">
        <v>347</v>
      </c>
      <c r="F199" s="363"/>
      <c r="G199" s="347">
        <v>6000</v>
      </c>
      <c r="H199" s="347">
        <f t="shared" si="8"/>
        <v>6000</v>
      </c>
    </row>
    <row r="200" spans="1:8" s="360" customFormat="1" ht="24.5" customHeight="1">
      <c r="A200" s="361">
        <v>8</v>
      </c>
      <c r="B200" s="343" t="s">
        <v>371</v>
      </c>
      <c r="C200" s="362"/>
      <c r="D200" s="345">
        <v>1</v>
      </c>
      <c r="E200" s="345" t="s">
        <v>347</v>
      </c>
      <c r="F200" s="363"/>
      <c r="G200" s="347">
        <v>1500</v>
      </c>
      <c r="H200" s="347">
        <f t="shared" si="8"/>
        <v>1500</v>
      </c>
    </row>
    <row r="201" spans="1:8" s="360" customFormat="1" ht="24.5" customHeight="1">
      <c r="A201" s="361">
        <v>9</v>
      </c>
      <c r="B201" s="343" t="s">
        <v>372</v>
      </c>
      <c r="C201" s="362"/>
      <c r="D201" s="345">
        <v>1</v>
      </c>
      <c r="E201" s="345" t="s">
        <v>347</v>
      </c>
      <c r="F201" s="363"/>
      <c r="G201" s="347">
        <v>1500</v>
      </c>
      <c r="H201" s="347">
        <f t="shared" si="8"/>
        <v>1500</v>
      </c>
    </row>
    <row r="202" spans="1:8" s="360" customFormat="1" ht="24.5" customHeight="1">
      <c r="A202" s="361">
        <v>10</v>
      </c>
      <c r="B202" s="343" t="s">
        <v>373</v>
      </c>
      <c r="C202" s="362"/>
      <c r="D202" s="345">
        <v>1</v>
      </c>
      <c r="E202" s="345" t="s">
        <v>347</v>
      </c>
      <c r="F202" s="363"/>
      <c r="G202" s="347">
        <v>2500</v>
      </c>
      <c r="H202" s="347">
        <f t="shared" si="8"/>
        <v>2500</v>
      </c>
    </row>
    <row r="203" spans="1:8" s="360" customFormat="1" ht="24.5" customHeight="1">
      <c r="A203" s="361">
        <v>11</v>
      </c>
      <c r="B203" s="343" t="s">
        <v>365</v>
      </c>
      <c r="C203" s="362"/>
      <c r="D203" s="345">
        <v>1</v>
      </c>
      <c r="E203" s="345" t="s">
        <v>347</v>
      </c>
      <c r="F203" s="363">
        <v>1</v>
      </c>
      <c r="G203" s="347">
        <v>0</v>
      </c>
      <c r="H203" s="347">
        <f t="shared" si="8"/>
        <v>0</v>
      </c>
    </row>
    <row r="204" spans="1:8" s="360" customFormat="1" ht="24.5" customHeight="1">
      <c r="A204" s="361">
        <v>12</v>
      </c>
      <c r="B204" s="343" t="s">
        <v>366</v>
      </c>
      <c r="C204" s="362"/>
      <c r="D204" s="345">
        <v>1</v>
      </c>
      <c r="E204" s="345" t="s">
        <v>347</v>
      </c>
      <c r="F204" s="363">
        <v>1</v>
      </c>
      <c r="G204" s="383">
        <v>85000</v>
      </c>
      <c r="H204" s="347">
        <f t="shared" si="8"/>
        <v>85000</v>
      </c>
    </row>
    <row r="205" spans="1:8" s="360" customFormat="1" ht="24.5" customHeight="1">
      <c r="A205" s="361">
        <v>13</v>
      </c>
      <c r="B205" s="343" t="s">
        <v>354</v>
      </c>
      <c r="C205" s="362"/>
      <c r="D205" s="345">
        <v>1</v>
      </c>
      <c r="E205" s="345" t="s">
        <v>347</v>
      </c>
      <c r="F205" s="363">
        <v>1</v>
      </c>
      <c r="G205" s="347">
        <v>2000</v>
      </c>
      <c r="H205" s="347">
        <f t="shared" si="8"/>
        <v>2000</v>
      </c>
    </row>
    <row r="206" spans="1:8" s="360" customFormat="1" ht="24.5" customHeight="1">
      <c r="A206" s="361">
        <v>14</v>
      </c>
      <c r="B206" s="343" t="s">
        <v>368</v>
      </c>
      <c r="C206" s="362"/>
      <c r="D206" s="345">
        <v>1</v>
      </c>
      <c r="E206" s="345" t="s">
        <v>347</v>
      </c>
      <c r="F206" s="363">
        <v>1</v>
      </c>
      <c r="G206" s="347">
        <v>0</v>
      </c>
      <c r="H206" s="347">
        <f t="shared" si="8"/>
        <v>0</v>
      </c>
    </row>
    <row r="207" spans="1:8" s="360" customFormat="1" ht="24.5" customHeight="1">
      <c r="A207" s="361">
        <v>15</v>
      </c>
      <c r="B207" s="343" t="s">
        <v>367</v>
      </c>
      <c r="C207" s="362"/>
      <c r="D207" s="345">
        <v>1</v>
      </c>
      <c r="E207" s="345" t="s">
        <v>347</v>
      </c>
      <c r="F207" s="363">
        <v>1</v>
      </c>
      <c r="G207" s="347">
        <v>1000</v>
      </c>
      <c r="H207" s="347">
        <f t="shared" si="8"/>
        <v>1000</v>
      </c>
    </row>
    <row r="208" spans="1:8" s="360" customFormat="1" ht="24.5" customHeight="1">
      <c r="A208" s="361">
        <v>16</v>
      </c>
      <c r="B208" s="343" t="s">
        <v>356</v>
      </c>
      <c r="C208" s="362"/>
      <c r="D208" s="345">
        <v>1</v>
      </c>
      <c r="E208" s="345" t="s">
        <v>347</v>
      </c>
      <c r="F208" s="363"/>
      <c r="G208" s="347">
        <v>35000</v>
      </c>
      <c r="H208" s="347">
        <f t="shared" si="8"/>
        <v>35000</v>
      </c>
    </row>
    <row r="209" spans="1:8" s="360" customFormat="1" ht="17">
      <c r="A209" s="348" t="s">
        <v>357</v>
      </c>
      <c r="B209" s="349" t="s">
        <v>358</v>
      </c>
      <c r="C209" s="364"/>
      <c r="D209" s="351" t="s">
        <v>359</v>
      </c>
      <c r="E209" s="351"/>
      <c r="F209" s="365" t="s">
        <v>359</v>
      </c>
      <c r="G209" s="353">
        <f>G163</f>
        <v>0</v>
      </c>
      <c r="H209" s="341">
        <f>H192*G209</f>
        <v>0</v>
      </c>
    </row>
    <row r="210" spans="1:8" s="360" customFormat="1" ht="17">
      <c r="A210" s="354"/>
      <c r="B210" s="473" t="s">
        <v>360</v>
      </c>
      <c r="C210" s="473"/>
      <c r="D210" s="355"/>
      <c r="E210" s="355"/>
      <c r="F210" s="366"/>
      <c r="G210" s="357"/>
      <c r="H210" s="357">
        <f>H209+H192</f>
        <v>254500</v>
      </c>
    </row>
    <row r="211" spans="1:8" s="360" customFormat="1" ht="17">
      <c r="A211" s="354"/>
      <c r="B211" s="473" t="s">
        <v>361</v>
      </c>
      <c r="C211" s="473"/>
      <c r="D211" s="355" t="s">
        <v>359</v>
      </c>
      <c r="E211" s="355"/>
      <c r="F211" s="366" t="s">
        <v>359</v>
      </c>
      <c r="G211" s="358">
        <v>0.06</v>
      </c>
      <c r="H211" s="357">
        <f>H210*G211</f>
        <v>15270</v>
      </c>
    </row>
    <row r="212" spans="1:8" s="360" customFormat="1" ht="17">
      <c r="A212" s="359"/>
      <c r="B212" s="473" t="s">
        <v>362</v>
      </c>
      <c r="C212" s="473"/>
      <c r="D212" s="366"/>
      <c r="E212" s="366"/>
      <c r="F212" s="366"/>
      <c r="G212" s="357"/>
      <c r="H212" s="357">
        <f>SUM(H210:H211)</f>
        <v>269770</v>
      </c>
    </row>
    <row r="214" spans="1:8" s="360" customFormat="1" ht="34">
      <c r="A214" s="334" t="s">
        <v>333</v>
      </c>
      <c r="B214" s="334" t="s">
        <v>334</v>
      </c>
      <c r="C214" s="367" t="s">
        <v>335</v>
      </c>
      <c r="D214" s="368" t="s">
        <v>336</v>
      </c>
      <c r="E214" s="368" t="s">
        <v>337</v>
      </c>
      <c r="F214" s="368" t="s">
        <v>338</v>
      </c>
      <c r="G214" s="337" t="s">
        <v>339</v>
      </c>
      <c r="H214" s="337" t="s">
        <v>340</v>
      </c>
    </row>
    <row r="215" spans="1:8" s="360" customFormat="1" ht="17">
      <c r="A215" s="474" t="s">
        <v>381</v>
      </c>
      <c r="B215" s="474"/>
      <c r="C215" s="474"/>
      <c r="D215" s="474"/>
      <c r="E215" s="474"/>
      <c r="F215" s="474"/>
      <c r="G215" s="474"/>
      <c r="H215" s="474"/>
    </row>
    <row r="216" spans="1:8" s="360" customFormat="1" ht="17">
      <c r="A216" s="339" t="s">
        <v>342</v>
      </c>
      <c r="B216" s="340" t="s">
        <v>343</v>
      </c>
      <c r="C216" s="340"/>
      <c r="D216" s="340"/>
      <c r="E216" s="340"/>
      <c r="F216" s="340"/>
      <c r="G216" s="341"/>
      <c r="H216" s="341">
        <f>SUM(H217:H232)</f>
        <v>243500</v>
      </c>
    </row>
    <row r="217" spans="1:8" s="360" customFormat="1" ht="24.5" customHeight="1">
      <c r="A217" s="361">
        <v>1</v>
      </c>
      <c r="B217" s="343" t="s">
        <v>344</v>
      </c>
      <c r="C217" s="362"/>
      <c r="D217" s="345">
        <v>800</v>
      </c>
      <c r="E217" s="345" t="s">
        <v>345</v>
      </c>
      <c r="F217" s="363">
        <v>1</v>
      </c>
      <c r="G217" s="347">
        <v>30</v>
      </c>
      <c r="H217" s="347">
        <f>G217*D217</f>
        <v>24000</v>
      </c>
    </row>
    <row r="218" spans="1:8" s="360" customFormat="1" ht="24.5" customHeight="1">
      <c r="A218" s="361">
        <v>2</v>
      </c>
      <c r="B218" s="343" t="s">
        <v>346</v>
      </c>
      <c r="C218" s="362"/>
      <c r="D218" s="345">
        <v>1</v>
      </c>
      <c r="E218" s="345" t="s">
        <v>347</v>
      </c>
      <c r="F218" s="363">
        <v>1</v>
      </c>
      <c r="G218" s="347">
        <v>35000</v>
      </c>
      <c r="H218" s="347">
        <f t="shared" ref="H218:H232" si="9">G218*D218</f>
        <v>35000</v>
      </c>
    </row>
    <row r="219" spans="1:8" s="360" customFormat="1" ht="24.5" customHeight="1">
      <c r="A219" s="361">
        <v>3</v>
      </c>
      <c r="B219" s="343" t="s">
        <v>364</v>
      </c>
      <c r="C219" s="362"/>
      <c r="D219" s="345">
        <v>1</v>
      </c>
      <c r="E219" s="345" t="s">
        <v>347</v>
      </c>
      <c r="F219" s="363">
        <v>1</v>
      </c>
      <c r="G219" s="347">
        <v>1000</v>
      </c>
      <c r="H219" s="347">
        <f t="shared" si="9"/>
        <v>1000</v>
      </c>
    </row>
    <row r="220" spans="1:8" s="360" customFormat="1" ht="24.5" customHeight="1">
      <c r="A220" s="361">
        <v>4</v>
      </c>
      <c r="B220" s="343" t="s">
        <v>349</v>
      </c>
      <c r="C220" s="362"/>
      <c r="D220" s="345">
        <v>1</v>
      </c>
      <c r="E220" s="345" t="s">
        <v>347</v>
      </c>
      <c r="F220" s="363">
        <v>1</v>
      </c>
      <c r="G220" s="347">
        <v>45000</v>
      </c>
      <c r="H220" s="347">
        <f t="shared" si="9"/>
        <v>45000</v>
      </c>
    </row>
    <row r="221" spans="1:8" s="360" customFormat="1" ht="24.5" customHeight="1">
      <c r="A221" s="361">
        <v>5</v>
      </c>
      <c r="B221" s="343" t="s">
        <v>350</v>
      </c>
      <c r="C221" s="362"/>
      <c r="D221" s="345">
        <v>1</v>
      </c>
      <c r="E221" s="345" t="s">
        <v>347</v>
      </c>
      <c r="F221" s="363">
        <v>1</v>
      </c>
      <c r="G221" s="347">
        <v>1000</v>
      </c>
      <c r="H221" s="347">
        <f t="shared" si="9"/>
        <v>1000</v>
      </c>
    </row>
    <row r="222" spans="1:8" s="360" customFormat="1" ht="24.5" customHeight="1">
      <c r="A222" s="361">
        <v>6</v>
      </c>
      <c r="B222" s="343" t="s">
        <v>351</v>
      </c>
      <c r="C222" s="362"/>
      <c r="D222" s="345">
        <v>1</v>
      </c>
      <c r="E222" s="345" t="s">
        <v>347</v>
      </c>
      <c r="F222" s="363">
        <v>1</v>
      </c>
      <c r="G222" s="347">
        <v>3000</v>
      </c>
      <c r="H222" s="347">
        <f t="shared" si="9"/>
        <v>3000</v>
      </c>
    </row>
    <row r="223" spans="1:8" s="360" customFormat="1" ht="24.5" customHeight="1">
      <c r="A223" s="361">
        <v>7</v>
      </c>
      <c r="B223" s="343" t="s">
        <v>352</v>
      </c>
      <c r="C223" s="362"/>
      <c r="D223" s="345">
        <v>1</v>
      </c>
      <c r="E223" s="345" t="s">
        <v>347</v>
      </c>
      <c r="F223" s="363"/>
      <c r="G223" s="347">
        <v>6000</v>
      </c>
      <c r="H223" s="347">
        <f t="shared" si="9"/>
        <v>6000</v>
      </c>
    </row>
    <row r="224" spans="1:8" s="360" customFormat="1" ht="24.5" customHeight="1">
      <c r="A224" s="361">
        <v>8</v>
      </c>
      <c r="B224" s="343" t="s">
        <v>371</v>
      </c>
      <c r="C224" s="362"/>
      <c r="D224" s="345">
        <v>1</v>
      </c>
      <c r="E224" s="345" t="s">
        <v>347</v>
      </c>
      <c r="F224" s="363"/>
      <c r="G224" s="347">
        <v>1500</v>
      </c>
      <c r="H224" s="347">
        <f t="shared" si="9"/>
        <v>1500</v>
      </c>
    </row>
    <row r="225" spans="1:8" s="360" customFormat="1" ht="24.5" customHeight="1">
      <c r="A225" s="361">
        <v>9</v>
      </c>
      <c r="B225" s="343" t="s">
        <v>372</v>
      </c>
      <c r="C225" s="362"/>
      <c r="D225" s="345">
        <v>1</v>
      </c>
      <c r="E225" s="345" t="s">
        <v>347</v>
      </c>
      <c r="F225" s="363"/>
      <c r="G225" s="347">
        <v>1500</v>
      </c>
      <c r="H225" s="347">
        <f t="shared" si="9"/>
        <v>1500</v>
      </c>
    </row>
    <row r="226" spans="1:8" s="360" customFormat="1" ht="24.5" customHeight="1">
      <c r="A226" s="361">
        <v>10</v>
      </c>
      <c r="B226" s="343" t="s">
        <v>373</v>
      </c>
      <c r="C226" s="362"/>
      <c r="D226" s="345">
        <v>1</v>
      </c>
      <c r="E226" s="345" t="s">
        <v>347</v>
      </c>
      <c r="F226" s="363"/>
      <c r="G226" s="347">
        <v>2500</v>
      </c>
      <c r="H226" s="347">
        <f t="shared" si="9"/>
        <v>2500</v>
      </c>
    </row>
    <row r="227" spans="1:8" s="360" customFormat="1" ht="24.5" customHeight="1">
      <c r="A227" s="361">
        <v>11</v>
      </c>
      <c r="B227" s="343" t="s">
        <v>365</v>
      </c>
      <c r="C227" s="362"/>
      <c r="D227" s="345">
        <v>1</v>
      </c>
      <c r="E227" s="345" t="s">
        <v>347</v>
      </c>
      <c r="F227" s="363">
        <v>1</v>
      </c>
      <c r="G227" s="347">
        <v>0</v>
      </c>
      <c r="H227" s="347">
        <f t="shared" si="9"/>
        <v>0</v>
      </c>
    </row>
    <row r="228" spans="1:8" s="360" customFormat="1" ht="24.5" customHeight="1">
      <c r="A228" s="361">
        <v>12</v>
      </c>
      <c r="B228" s="343" t="s">
        <v>366</v>
      </c>
      <c r="C228" s="362"/>
      <c r="D228" s="345">
        <v>1</v>
      </c>
      <c r="E228" s="345" t="s">
        <v>347</v>
      </c>
      <c r="F228" s="363">
        <v>1</v>
      </c>
      <c r="G228" s="383">
        <v>85000</v>
      </c>
      <c r="H228" s="347">
        <f t="shared" si="9"/>
        <v>85000</v>
      </c>
    </row>
    <row r="229" spans="1:8" s="360" customFormat="1" ht="24.5" customHeight="1">
      <c r="A229" s="361">
        <v>13</v>
      </c>
      <c r="B229" s="343" t="s">
        <v>354</v>
      </c>
      <c r="C229" s="362"/>
      <c r="D229" s="345">
        <v>1</v>
      </c>
      <c r="E229" s="345" t="s">
        <v>347</v>
      </c>
      <c r="F229" s="363">
        <v>1</v>
      </c>
      <c r="G229" s="347">
        <v>2000</v>
      </c>
      <c r="H229" s="347">
        <f t="shared" si="9"/>
        <v>2000</v>
      </c>
    </row>
    <row r="230" spans="1:8" s="360" customFormat="1" ht="24.5" customHeight="1">
      <c r="A230" s="361">
        <v>14</v>
      </c>
      <c r="B230" s="343" t="s">
        <v>368</v>
      </c>
      <c r="C230" s="362"/>
      <c r="D230" s="345">
        <v>1</v>
      </c>
      <c r="E230" s="345" t="s">
        <v>347</v>
      </c>
      <c r="F230" s="363">
        <v>1</v>
      </c>
      <c r="G230" s="347">
        <v>0</v>
      </c>
      <c r="H230" s="347">
        <f t="shared" si="9"/>
        <v>0</v>
      </c>
    </row>
    <row r="231" spans="1:8" s="360" customFormat="1" ht="24.5" customHeight="1">
      <c r="A231" s="361">
        <v>15</v>
      </c>
      <c r="B231" s="343" t="s">
        <v>367</v>
      </c>
      <c r="C231" s="362"/>
      <c r="D231" s="345">
        <v>1</v>
      </c>
      <c r="E231" s="345" t="s">
        <v>347</v>
      </c>
      <c r="F231" s="363">
        <v>1</v>
      </c>
      <c r="G231" s="347">
        <v>1000</v>
      </c>
      <c r="H231" s="347">
        <f t="shared" si="9"/>
        <v>1000</v>
      </c>
    </row>
    <row r="232" spans="1:8" s="360" customFormat="1" ht="24.5" customHeight="1">
      <c r="A232" s="361">
        <v>16</v>
      </c>
      <c r="B232" s="343" t="s">
        <v>356</v>
      </c>
      <c r="C232" s="362"/>
      <c r="D232" s="345">
        <v>1</v>
      </c>
      <c r="E232" s="345" t="s">
        <v>347</v>
      </c>
      <c r="F232" s="363"/>
      <c r="G232" s="347">
        <v>35000</v>
      </c>
      <c r="H232" s="347">
        <f t="shared" si="9"/>
        <v>35000</v>
      </c>
    </row>
    <row r="233" spans="1:8" s="360" customFormat="1" ht="17">
      <c r="A233" s="348" t="s">
        <v>357</v>
      </c>
      <c r="B233" s="349" t="s">
        <v>358</v>
      </c>
      <c r="C233" s="364"/>
      <c r="D233" s="351" t="s">
        <v>359</v>
      </c>
      <c r="E233" s="351"/>
      <c r="F233" s="365" t="s">
        <v>359</v>
      </c>
      <c r="G233" s="353">
        <f>G187</f>
        <v>0</v>
      </c>
      <c r="H233" s="341">
        <f>H216*G233</f>
        <v>0</v>
      </c>
    </row>
    <row r="234" spans="1:8" s="360" customFormat="1" ht="17">
      <c r="A234" s="354"/>
      <c r="B234" s="473" t="s">
        <v>360</v>
      </c>
      <c r="C234" s="473"/>
      <c r="D234" s="355"/>
      <c r="E234" s="355"/>
      <c r="F234" s="366"/>
      <c r="G234" s="357"/>
      <c r="H234" s="357">
        <f>H233+H216</f>
        <v>243500</v>
      </c>
    </row>
    <row r="235" spans="1:8" s="360" customFormat="1" ht="17">
      <c r="A235" s="354"/>
      <c r="B235" s="473" t="s">
        <v>361</v>
      </c>
      <c r="C235" s="473"/>
      <c r="D235" s="355" t="s">
        <v>359</v>
      </c>
      <c r="E235" s="355"/>
      <c r="F235" s="366" t="s">
        <v>359</v>
      </c>
      <c r="G235" s="358">
        <v>0.06</v>
      </c>
      <c r="H235" s="357">
        <f>H234*G235</f>
        <v>14610</v>
      </c>
    </row>
    <row r="236" spans="1:8" s="360" customFormat="1" ht="17">
      <c r="A236" s="359"/>
      <c r="B236" s="473" t="s">
        <v>362</v>
      </c>
      <c r="C236" s="473"/>
      <c r="D236" s="366"/>
      <c r="E236" s="366"/>
      <c r="F236" s="366"/>
      <c r="G236" s="357"/>
      <c r="H236" s="357">
        <f>SUM(H234:H235)</f>
        <v>258110</v>
      </c>
    </row>
    <row r="238" spans="1:8" s="360" customFormat="1" ht="34">
      <c r="A238" s="334" t="s">
        <v>333</v>
      </c>
      <c r="B238" s="334" t="s">
        <v>334</v>
      </c>
      <c r="C238" s="367" t="s">
        <v>335</v>
      </c>
      <c r="D238" s="368" t="s">
        <v>336</v>
      </c>
      <c r="E238" s="368" t="s">
        <v>337</v>
      </c>
      <c r="F238" s="368" t="s">
        <v>338</v>
      </c>
      <c r="G238" s="337" t="s">
        <v>339</v>
      </c>
      <c r="H238" s="337" t="s">
        <v>340</v>
      </c>
    </row>
    <row r="239" spans="1:8" s="360" customFormat="1" ht="17">
      <c r="A239" s="474" t="s">
        <v>382</v>
      </c>
      <c r="B239" s="474"/>
      <c r="C239" s="474"/>
      <c r="D239" s="474"/>
      <c r="E239" s="474"/>
      <c r="F239" s="474"/>
      <c r="G239" s="474"/>
      <c r="H239" s="474"/>
    </row>
    <row r="240" spans="1:8" s="360" customFormat="1" ht="17">
      <c r="A240" s="339" t="s">
        <v>342</v>
      </c>
      <c r="B240" s="340" t="s">
        <v>343</v>
      </c>
      <c r="C240" s="340"/>
      <c r="D240" s="340"/>
      <c r="E240" s="340"/>
      <c r="F240" s="340"/>
      <c r="G240" s="341"/>
      <c r="H240" s="341">
        <f>SUM(H241:H256)</f>
        <v>244500</v>
      </c>
    </row>
    <row r="241" spans="1:8" s="360" customFormat="1" ht="24.5" customHeight="1">
      <c r="A241" s="361">
        <v>1</v>
      </c>
      <c r="B241" s="343" t="s">
        <v>344</v>
      </c>
      <c r="C241" s="362"/>
      <c r="D241" s="345">
        <v>600</v>
      </c>
      <c r="E241" s="345" t="s">
        <v>345</v>
      </c>
      <c r="F241" s="363">
        <v>1</v>
      </c>
      <c r="G241" s="347">
        <v>25</v>
      </c>
      <c r="H241" s="347">
        <f>G241*D241</f>
        <v>15000</v>
      </c>
    </row>
    <row r="242" spans="1:8" s="360" customFormat="1" ht="24.5" customHeight="1">
      <c r="A242" s="361">
        <v>2</v>
      </c>
      <c r="B242" s="343" t="s">
        <v>346</v>
      </c>
      <c r="C242" s="362"/>
      <c r="D242" s="345">
        <v>1</v>
      </c>
      <c r="E242" s="345" t="s">
        <v>347</v>
      </c>
      <c r="F242" s="363">
        <v>1</v>
      </c>
      <c r="G242" s="347">
        <v>45000</v>
      </c>
      <c r="H242" s="347">
        <f t="shared" ref="H242:H256" si="10">G242*D242</f>
        <v>45000</v>
      </c>
    </row>
    <row r="243" spans="1:8" s="360" customFormat="1" ht="24.5" customHeight="1">
      <c r="A243" s="361">
        <v>3</v>
      </c>
      <c r="B243" s="343" t="s">
        <v>364</v>
      </c>
      <c r="C243" s="362"/>
      <c r="D243" s="345">
        <v>1</v>
      </c>
      <c r="E243" s="345" t="s">
        <v>347</v>
      </c>
      <c r="F243" s="363">
        <v>1</v>
      </c>
      <c r="G243" s="347">
        <v>1000</v>
      </c>
      <c r="H243" s="347">
        <f t="shared" si="10"/>
        <v>1000</v>
      </c>
    </row>
    <row r="244" spans="1:8" s="360" customFormat="1" ht="24.5" customHeight="1">
      <c r="A244" s="361">
        <v>4</v>
      </c>
      <c r="B244" s="343" t="s">
        <v>349</v>
      </c>
      <c r="C244" s="362"/>
      <c r="D244" s="345">
        <v>1</v>
      </c>
      <c r="E244" s="345" t="s">
        <v>347</v>
      </c>
      <c r="F244" s="363">
        <v>1</v>
      </c>
      <c r="G244" s="347">
        <v>45000</v>
      </c>
      <c r="H244" s="347">
        <f t="shared" si="10"/>
        <v>45000</v>
      </c>
    </row>
    <row r="245" spans="1:8" s="360" customFormat="1" ht="24.5" customHeight="1">
      <c r="A245" s="361">
        <v>5</v>
      </c>
      <c r="B245" s="343" t="s">
        <v>350</v>
      </c>
      <c r="C245" s="362"/>
      <c r="D245" s="345">
        <v>1</v>
      </c>
      <c r="E245" s="345" t="s">
        <v>347</v>
      </c>
      <c r="F245" s="363">
        <v>1</v>
      </c>
      <c r="G245" s="347">
        <v>1000</v>
      </c>
      <c r="H245" s="347">
        <f t="shared" si="10"/>
        <v>1000</v>
      </c>
    </row>
    <row r="246" spans="1:8" s="360" customFormat="1" ht="24.5" customHeight="1">
      <c r="A246" s="361">
        <v>6</v>
      </c>
      <c r="B246" s="343" t="s">
        <v>351</v>
      </c>
      <c r="C246" s="362"/>
      <c r="D246" s="345">
        <v>1</v>
      </c>
      <c r="E246" s="345" t="s">
        <v>347</v>
      </c>
      <c r="F246" s="363">
        <v>1</v>
      </c>
      <c r="G246" s="347">
        <v>3000</v>
      </c>
      <c r="H246" s="347">
        <f t="shared" si="10"/>
        <v>3000</v>
      </c>
    </row>
    <row r="247" spans="1:8" s="360" customFormat="1" ht="24.5" customHeight="1">
      <c r="A247" s="361">
        <v>7</v>
      </c>
      <c r="B247" s="343" t="s">
        <v>352</v>
      </c>
      <c r="C247" s="362"/>
      <c r="D247" s="345">
        <v>1</v>
      </c>
      <c r="E247" s="345" t="s">
        <v>347</v>
      </c>
      <c r="F247" s="363"/>
      <c r="G247" s="347">
        <v>6000</v>
      </c>
      <c r="H247" s="347">
        <f t="shared" si="10"/>
        <v>6000</v>
      </c>
    </row>
    <row r="248" spans="1:8" s="360" customFormat="1" ht="24.5" customHeight="1">
      <c r="A248" s="361">
        <v>8</v>
      </c>
      <c r="B248" s="343" t="s">
        <v>371</v>
      </c>
      <c r="C248" s="362"/>
      <c r="D248" s="345">
        <v>1</v>
      </c>
      <c r="E248" s="345" t="s">
        <v>347</v>
      </c>
      <c r="F248" s="363"/>
      <c r="G248" s="347">
        <v>1500</v>
      </c>
      <c r="H248" s="347">
        <f t="shared" si="10"/>
        <v>1500</v>
      </c>
    </row>
    <row r="249" spans="1:8" s="360" customFormat="1" ht="24.5" customHeight="1">
      <c r="A249" s="361">
        <v>9</v>
      </c>
      <c r="B249" s="343" t="s">
        <v>372</v>
      </c>
      <c r="C249" s="362"/>
      <c r="D249" s="345">
        <v>1</v>
      </c>
      <c r="E249" s="345" t="s">
        <v>347</v>
      </c>
      <c r="F249" s="363"/>
      <c r="G249" s="347">
        <v>1500</v>
      </c>
      <c r="H249" s="347">
        <f t="shared" si="10"/>
        <v>1500</v>
      </c>
    </row>
    <row r="250" spans="1:8" s="360" customFormat="1" ht="24.5" customHeight="1">
      <c r="A250" s="361">
        <v>10</v>
      </c>
      <c r="B250" s="343" t="s">
        <v>373</v>
      </c>
      <c r="C250" s="362"/>
      <c r="D250" s="345">
        <v>1</v>
      </c>
      <c r="E250" s="345" t="s">
        <v>347</v>
      </c>
      <c r="F250" s="363"/>
      <c r="G250" s="347">
        <v>2500</v>
      </c>
      <c r="H250" s="347">
        <f t="shared" si="10"/>
        <v>2500</v>
      </c>
    </row>
    <row r="251" spans="1:8" s="360" customFormat="1" ht="24.5" customHeight="1">
      <c r="A251" s="361">
        <v>11</v>
      </c>
      <c r="B251" s="343" t="s">
        <v>365</v>
      </c>
      <c r="C251" s="362"/>
      <c r="D251" s="345">
        <v>1</v>
      </c>
      <c r="E251" s="345" t="s">
        <v>347</v>
      </c>
      <c r="F251" s="363">
        <v>1</v>
      </c>
      <c r="G251" s="347">
        <v>0</v>
      </c>
      <c r="H251" s="347">
        <f t="shared" si="10"/>
        <v>0</v>
      </c>
    </row>
    <row r="252" spans="1:8" s="360" customFormat="1" ht="24.5" customHeight="1">
      <c r="A252" s="361">
        <v>12</v>
      </c>
      <c r="B252" s="343" t="s">
        <v>366</v>
      </c>
      <c r="C252" s="362"/>
      <c r="D252" s="345">
        <v>1</v>
      </c>
      <c r="E252" s="345" t="s">
        <v>347</v>
      </c>
      <c r="F252" s="363">
        <v>1</v>
      </c>
      <c r="G252" s="383">
        <v>85000</v>
      </c>
      <c r="H252" s="347">
        <f t="shared" si="10"/>
        <v>85000</v>
      </c>
    </row>
    <row r="253" spans="1:8" s="360" customFormat="1" ht="24.5" customHeight="1">
      <c r="A253" s="361">
        <v>13</v>
      </c>
      <c r="B253" s="343" t="s">
        <v>354</v>
      </c>
      <c r="C253" s="362"/>
      <c r="D253" s="345">
        <v>1</v>
      </c>
      <c r="E253" s="345" t="s">
        <v>347</v>
      </c>
      <c r="F253" s="363">
        <v>1</v>
      </c>
      <c r="G253" s="347">
        <v>2000</v>
      </c>
      <c r="H253" s="347">
        <f t="shared" si="10"/>
        <v>2000</v>
      </c>
    </row>
    <row r="254" spans="1:8" s="360" customFormat="1" ht="24.5" customHeight="1">
      <c r="A254" s="361">
        <v>14</v>
      </c>
      <c r="B254" s="343" t="s">
        <v>368</v>
      </c>
      <c r="C254" s="362"/>
      <c r="D254" s="345">
        <v>1</v>
      </c>
      <c r="E254" s="345" t="s">
        <v>347</v>
      </c>
      <c r="F254" s="363">
        <v>1</v>
      </c>
      <c r="G254" s="347">
        <v>0</v>
      </c>
      <c r="H254" s="347">
        <f t="shared" si="10"/>
        <v>0</v>
      </c>
    </row>
    <row r="255" spans="1:8" s="360" customFormat="1" ht="24.5" customHeight="1">
      <c r="A255" s="361">
        <v>15</v>
      </c>
      <c r="B255" s="343" t="s">
        <v>367</v>
      </c>
      <c r="C255" s="362"/>
      <c r="D255" s="345">
        <v>1</v>
      </c>
      <c r="E255" s="345" t="s">
        <v>347</v>
      </c>
      <c r="F255" s="363">
        <v>1</v>
      </c>
      <c r="G255" s="347">
        <v>1000</v>
      </c>
      <c r="H255" s="347">
        <f t="shared" si="10"/>
        <v>1000</v>
      </c>
    </row>
    <row r="256" spans="1:8" s="360" customFormat="1" ht="24.5" customHeight="1">
      <c r="A256" s="361">
        <v>16</v>
      </c>
      <c r="B256" s="343" t="s">
        <v>356</v>
      </c>
      <c r="C256" s="362"/>
      <c r="D256" s="345">
        <v>1</v>
      </c>
      <c r="E256" s="345" t="s">
        <v>347</v>
      </c>
      <c r="F256" s="363"/>
      <c r="G256" s="347">
        <v>35000</v>
      </c>
      <c r="H256" s="347">
        <f t="shared" si="10"/>
        <v>35000</v>
      </c>
    </row>
    <row r="257" spans="1:8" s="360" customFormat="1" ht="17">
      <c r="A257" s="348" t="s">
        <v>357</v>
      </c>
      <c r="B257" s="349" t="s">
        <v>358</v>
      </c>
      <c r="C257" s="364"/>
      <c r="D257" s="351" t="s">
        <v>359</v>
      </c>
      <c r="E257" s="351"/>
      <c r="F257" s="365" t="s">
        <v>359</v>
      </c>
      <c r="G257" s="353">
        <f>G213</f>
        <v>0</v>
      </c>
      <c r="H257" s="341">
        <f>H240*G257</f>
        <v>0</v>
      </c>
    </row>
    <row r="258" spans="1:8" s="360" customFormat="1" ht="17">
      <c r="A258" s="354"/>
      <c r="B258" s="473" t="s">
        <v>360</v>
      </c>
      <c r="C258" s="473"/>
      <c r="D258" s="355"/>
      <c r="E258" s="355"/>
      <c r="F258" s="366"/>
      <c r="G258" s="357"/>
      <c r="H258" s="357">
        <f>H257+H240</f>
        <v>244500</v>
      </c>
    </row>
    <row r="259" spans="1:8" s="360" customFormat="1" ht="17">
      <c r="A259" s="354"/>
      <c r="B259" s="473" t="s">
        <v>361</v>
      </c>
      <c r="C259" s="473"/>
      <c r="D259" s="355" t="s">
        <v>359</v>
      </c>
      <c r="E259" s="355"/>
      <c r="F259" s="366" t="s">
        <v>359</v>
      </c>
      <c r="G259" s="358">
        <v>0.06</v>
      </c>
      <c r="H259" s="357">
        <f>H258*G259</f>
        <v>14670</v>
      </c>
    </row>
    <row r="260" spans="1:8" s="360" customFormat="1" ht="17">
      <c r="A260" s="359"/>
      <c r="B260" s="473" t="s">
        <v>362</v>
      </c>
      <c r="C260" s="473"/>
      <c r="D260" s="366"/>
      <c r="E260" s="366"/>
      <c r="F260" s="366"/>
      <c r="G260" s="357"/>
      <c r="H260" s="357">
        <f>SUM(H258:H259)</f>
        <v>259170</v>
      </c>
    </row>
    <row r="262" spans="1:8" s="360" customFormat="1" ht="34">
      <c r="A262" s="334" t="s">
        <v>333</v>
      </c>
      <c r="B262" s="334" t="s">
        <v>334</v>
      </c>
      <c r="C262" s="367" t="s">
        <v>335</v>
      </c>
      <c r="D262" s="368" t="s">
        <v>336</v>
      </c>
      <c r="E262" s="368" t="s">
        <v>337</v>
      </c>
      <c r="F262" s="368" t="s">
        <v>338</v>
      </c>
      <c r="G262" s="337" t="s">
        <v>339</v>
      </c>
      <c r="H262" s="337" t="s">
        <v>340</v>
      </c>
    </row>
    <row r="263" spans="1:8" s="360" customFormat="1" ht="17">
      <c r="A263" s="474" t="s">
        <v>383</v>
      </c>
      <c r="B263" s="474"/>
      <c r="C263" s="474"/>
      <c r="D263" s="474"/>
      <c r="E263" s="474"/>
      <c r="F263" s="474"/>
      <c r="G263" s="474"/>
      <c r="H263" s="474"/>
    </row>
    <row r="264" spans="1:8" s="360" customFormat="1" ht="17">
      <c r="A264" s="339" t="s">
        <v>342</v>
      </c>
      <c r="B264" s="340" t="s">
        <v>343</v>
      </c>
      <c r="C264" s="340"/>
      <c r="D264" s="340"/>
      <c r="E264" s="340"/>
      <c r="F264" s="340"/>
      <c r="G264" s="341"/>
      <c r="H264" s="341">
        <f>SUM(H265:H280)</f>
        <v>237500</v>
      </c>
    </row>
    <row r="265" spans="1:8" s="360" customFormat="1" ht="24.5" customHeight="1">
      <c r="A265" s="361">
        <v>1</v>
      </c>
      <c r="B265" s="343" t="s">
        <v>344</v>
      </c>
      <c r="C265" s="362"/>
      <c r="D265" s="345">
        <v>600</v>
      </c>
      <c r="E265" s="345" t="s">
        <v>345</v>
      </c>
      <c r="F265" s="363">
        <v>1</v>
      </c>
      <c r="G265" s="347">
        <v>30</v>
      </c>
      <c r="H265" s="347">
        <f>G265*D265</f>
        <v>18000</v>
      </c>
    </row>
    <row r="266" spans="1:8" s="360" customFormat="1" ht="24.5" customHeight="1">
      <c r="A266" s="361">
        <v>2</v>
      </c>
      <c r="B266" s="343" t="s">
        <v>346</v>
      </c>
      <c r="C266" s="362"/>
      <c r="D266" s="345">
        <v>1</v>
      </c>
      <c r="E266" s="345" t="s">
        <v>347</v>
      </c>
      <c r="F266" s="363">
        <v>1</v>
      </c>
      <c r="G266" s="347">
        <v>35000</v>
      </c>
      <c r="H266" s="347">
        <f t="shared" ref="H266:H280" si="11">G266*D266</f>
        <v>35000</v>
      </c>
    </row>
    <row r="267" spans="1:8" s="360" customFormat="1" ht="24.5" customHeight="1">
      <c r="A267" s="361">
        <v>3</v>
      </c>
      <c r="B267" s="343" t="s">
        <v>364</v>
      </c>
      <c r="C267" s="362"/>
      <c r="D267" s="345">
        <v>1</v>
      </c>
      <c r="E267" s="345" t="s">
        <v>347</v>
      </c>
      <c r="F267" s="363">
        <v>1</v>
      </c>
      <c r="G267" s="347">
        <v>1000</v>
      </c>
      <c r="H267" s="347">
        <f t="shared" si="11"/>
        <v>1000</v>
      </c>
    </row>
    <row r="268" spans="1:8" s="360" customFormat="1" ht="24.5" customHeight="1">
      <c r="A268" s="361">
        <v>4</v>
      </c>
      <c r="B268" s="343" t="s">
        <v>349</v>
      </c>
      <c r="C268" s="362"/>
      <c r="D268" s="345">
        <v>1</v>
      </c>
      <c r="E268" s="345" t="s">
        <v>347</v>
      </c>
      <c r="F268" s="363">
        <v>1</v>
      </c>
      <c r="G268" s="347">
        <v>45000</v>
      </c>
      <c r="H268" s="347">
        <f t="shared" si="11"/>
        <v>45000</v>
      </c>
    </row>
    <row r="269" spans="1:8" s="360" customFormat="1" ht="24.5" customHeight="1">
      <c r="A269" s="361">
        <v>5</v>
      </c>
      <c r="B269" s="343" t="s">
        <v>350</v>
      </c>
      <c r="C269" s="362"/>
      <c r="D269" s="345">
        <v>1</v>
      </c>
      <c r="E269" s="345" t="s">
        <v>347</v>
      </c>
      <c r="F269" s="363">
        <v>1</v>
      </c>
      <c r="G269" s="347">
        <v>1000</v>
      </c>
      <c r="H269" s="347">
        <f t="shared" si="11"/>
        <v>1000</v>
      </c>
    </row>
    <row r="270" spans="1:8" s="360" customFormat="1" ht="24.5" customHeight="1">
      <c r="A270" s="361">
        <v>6</v>
      </c>
      <c r="B270" s="343" t="s">
        <v>351</v>
      </c>
      <c r="C270" s="362"/>
      <c r="D270" s="345">
        <v>1</v>
      </c>
      <c r="E270" s="345" t="s">
        <v>347</v>
      </c>
      <c r="F270" s="363">
        <v>1</v>
      </c>
      <c r="G270" s="347">
        <v>3000</v>
      </c>
      <c r="H270" s="347">
        <f t="shared" si="11"/>
        <v>3000</v>
      </c>
    </row>
    <row r="271" spans="1:8" s="360" customFormat="1" ht="24.5" customHeight="1">
      <c r="A271" s="361">
        <v>7</v>
      </c>
      <c r="B271" s="343" t="s">
        <v>352</v>
      </c>
      <c r="C271" s="362"/>
      <c r="D271" s="345">
        <v>1</v>
      </c>
      <c r="E271" s="345" t="s">
        <v>347</v>
      </c>
      <c r="F271" s="363"/>
      <c r="G271" s="347">
        <v>6000</v>
      </c>
      <c r="H271" s="347">
        <f t="shared" si="11"/>
        <v>6000</v>
      </c>
    </row>
    <row r="272" spans="1:8" s="360" customFormat="1" ht="24.5" customHeight="1">
      <c r="A272" s="361">
        <v>8</v>
      </c>
      <c r="B272" s="343" t="s">
        <v>371</v>
      </c>
      <c r="C272" s="362"/>
      <c r="D272" s="345">
        <v>1</v>
      </c>
      <c r="E272" s="345" t="s">
        <v>347</v>
      </c>
      <c r="F272" s="363"/>
      <c r="G272" s="347">
        <v>1500</v>
      </c>
      <c r="H272" s="347">
        <f t="shared" si="11"/>
        <v>1500</v>
      </c>
    </row>
    <row r="273" spans="1:8" s="360" customFormat="1" ht="24.5" customHeight="1">
      <c r="A273" s="361">
        <v>9</v>
      </c>
      <c r="B273" s="343" t="s">
        <v>372</v>
      </c>
      <c r="C273" s="362"/>
      <c r="D273" s="345">
        <v>1</v>
      </c>
      <c r="E273" s="345" t="s">
        <v>347</v>
      </c>
      <c r="F273" s="363"/>
      <c r="G273" s="347">
        <v>1500</v>
      </c>
      <c r="H273" s="347">
        <f t="shared" si="11"/>
        <v>1500</v>
      </c>
    </row>
    <row r="274" spans="1:8" s="360" customFormat="1" ht="24.5" customHeight="1">
      <c r="A274" s="361">
        <v>10</v>
      </c>
      <c r="B274" s="343" t="s">
        <v>373</v>
      </c>
      <c r="C274" s="362"/>
      <c r="D274" s="345">
        <v>1</v>
      </c>
      <c r="E274" s="345" t="s">
        <v>347</v>
      </c>
      <c r="F274" s="363"/>
      <c r="G274" s="347">
        <v>2500</v>
      </c>
      <c r="H274" s="347">
        <f t="shared" si="11"/>
        <v>2500</v>
      </c>
    </row>
    <row r="275" spans="1:8" s="360" customFormat="1" ht="24.5" customHeight="1">
      <c r="A275" s="361">
        <v>11</v>
      </c>
      <c r="B275" s="343" t="s">
        <v>365</v>
      </c>
      <c r="C275" s="362"/>
      <c r="D275" s="345">
        <v>1</v>
      </c>
      <c r="E275" s="345" t="s">
        <v>347</v>
      </c>
      <c r="F275" s="363">
        <v>1</v>
      </c>
      <c r="G275" s="347">
        <v>0</v>
      </c>
      <c r="H275" s="347">
        <f t="shared" si="11"/>
        <v>0</v>
      </c>
    </row>
    <row r="276" spans="1:8" s="360" customFormat="1" ht="24.5" customHeight="1">
      <c r="A276" s="361">
        <v>12</v>
      </c>
      <c r="B276" s="343" t="s">
        <v>366</v>
      </c>
      <c r="C276" s="362"/>
      <c r="D276" s="345">
        <v>1</v>
      </c>
      <c r="E276" s="345" t="s">
        <v>347</v>
      </c>
      <c r="F276" s="363">
        <v>1</v>
      </c>
      <c r="G276" s="383">
        <v>85000</v>
      </c>
      <c r="H276" s="347">
        <f t="shared" si="11"/>
        <v>85000</v>
      </c>
    </row>
    <row r="277" spans="1:8" s="360" customFormat="1" ht="24.5" customHeight="1">
      <c r="A277" s="361">
        <v>13</v>
      </c>
      <c r="B277" s="343" t="s">
        <v>354</v>
      </c>
      <c r="C277" s="362"/>
      <c r="D277" s="345">
        <v>1</v>
      </c>
      <c r="E277" s="345" t="s">
        <v>347</v>
      </c>
      <c r="F277" s="363">
        <v>1</v>
      </c>
      <c r="G277" s="347">
        <v>2000</v>
      </c>
      <c r="H277" s="347">
        <f t="shared" si="11"/>
        <v>2000</v>
      </c>
    </row>
    <row r="278" spans="1:8" s="360" customFormat="1" ht="24.5" customHeight="1">
      <c r="A278" s="361">
        <v>14</v>
      </c>
      <c r="B278" s="343" t="s">
        <v>368</v>
      </c>
      <c r="C278" s="362"/>
      <c r="D278" s="345">
        <v>1</v>
      </c>
      <c r="E278" s="345" t="s">
        <v>347</v>
      </c>
      <c r="F278" s="363">
        <v>1</v>
      </c>
      <c r="G278" s="347">
        <v>0</v>
      </c>
      <c r="H278" s="347">
        <f t="shared" si="11"/>
        <v>0</v>
      </c>
    </row>
    <row r="279" spans="1:8" s="360" customFormat="1" ht="24.5" customHeight="1">
      <c r="A279" s="361">
        <v>15</v>
      </c>
      <c r="B279" s="343" t="s">
        <v>367</v>
      </c>
      <c r="C279" s="362"/>
      <c r="D279" s="345">
        <v>1</v>
      </c>
      <c r="E279" s="345" t="s">
        <v>347</v>
      </c>
      <c r="F279" s="363">
        <v>1</v>
      </c>
      <c r="G279" s="347">
        <v>1000</v>
      </c>
      <c r="H279" s="347">
        <f t="shared" si="11"/>
        <v>1000</v>
      </c>
    </row>
    <row r="280" spans="1:8" s="360" customFormat="1" ht="24.5" customHeight="1">
      <c r="A280" s="361">
        <v>16</v>
      </c>
      <c r="B280" s="343" t="s">
        <v>356</v>
      </c>
      <c r="C280" s="362"/>
      <c r="D280" s="345">
        <v>1</v>
      </c>
      <c r="E280" s="345" t="s">
        <v>347</v>
      </c>
      <c r="F280" s="363"/>
      <c r="G280" s="347">
        <v>35000</v>
      </c>
      <c r="H280" s="347">
        <f t="shared" si="11"/>
        <v>35000</v>
      </c>
    </row>
    <row r="281" spans="1:8" s="360" customFormat="1" ht="17">
      <c r="A281" s="348" t="s">
        <v>357</v>
      </c>
      <c r="B281" s="349" t="s">
        <v>358</v>
      </c>
      <c r="C281" s="364"/>
      <c r="D281" s="351" t="s">
        <v>359</v>
      </c>
      <c r="E281" s="351"/>
      <c r="F281" s="365" t="s">
        <v>359</v>
      </c>
      <c r="G281" s="353">
        <f>G237</f>
        <v>0</v>
      </c>
      <c r="H281" s="341">
        <f>H264*G281</f>
        <v>0</v>
      </c>
    </row>
    <row r="282" spans="1:8" s="360" customFormat="1" ht="17">
      <c r="A282" s="354"/>
      <c r="B282" s="473" t="s">
        <v>360</v>
      </c>
      <c r="C282" s="473"/>
      <c r="D282" s="355"/>
      <c r="E282" s="355"/>
      <c r="F282" s="366"/>
      <c r="G282" s="357"/>
      <c r="H282" s="357">
        <f>H281+H264</f>
        <v>237500</v>
      </c>
    </row>
    <row r="283" spans="1:8" s="360" customFormat="1" ht="17">
      <c r="A283" s="354"/>
      <c r="B283" s="473" t="s">
        <v>361</v>
      </c>
      <c r="C283" s="473"/>
      <c r="D283" s="355" t="s">
        <v>359</v>
      </c>
      <c r="E283" s="355"/>
      <c r="F283" s="366" t="s">
        <v>359</v>
      </c>
      <c r="G283" s="358">
        <v>0.06</v>
      </c>
      <c r="H283" s="357">
        <f>H282*G283</f>
        <v>14250</v>
      </c>
    </row>
    <row r="284" spans="1:8" s="360" customFormat="1" ht="17">
      <c r="A284" s="359"/>
      <c r="B284" s="473" t="s">
        <v>362</v>
      </c>
      <c r="C284" s="473"/>
      <c r="D284" s="366"/>
      <c r="E284" s="366"/>
      <c r="F284" s="366"/>
      <c r="G284" s="357"/>
      <c r="H284" s="357">
        <f>SUM(H282:H283)</f>
        <v>251750</v>
      </c>
    </row>
    <row r="286" spans="1:8" s="360" customFormat="1" ht="34">
      <c r="A286" s="334" t="s">
        <v>333</v>
      </c>
      <c r="B286" s="334" t="s">
        <v>334</v>
      </c>
      <c r="C286" s="367" t="s">
        <v>335</v>
      </c>
      <c r="D286" s="368" t="s">
        <v>336</v>
      </c>
      <c r="E286" s="368" t="s">
        <v>337</v>
      </c>
      <c r="F286" s="368" t="s">
        <v>338</v>
      </c>
      <c r="G286" s="337" t="s">
        <v>339</v>
      </c>
      <c r="H286" s="337" t="s">
        <v>340</v>
      </c>
    </row>
    <row r="287" spans="1:8" s="360" customFormat="1" ht="17">
      <c r="A287" s="474" t="s">
        <v>384</v>
      </c>
      <c r="B287" s="474"/>
      <c r="C287" s="474"/>
      <c r="D287" s="474"/>
      <c r="E287" s="474"/>
      <c r="F287" s="474"/>
      <c r="G287" s="474"/>
      <c r="H287" s="474"/>
    </row>
    <row r="288" spans="1:8" s="360" customFormat="1" ht="17">
      <c r="A288" s="339" t="s">
        <v>342</v>
      </c>
      <c r="B288" s="340" t="s">
        <v>343</v>
      </c>
      <c r="C288" s="340"/>
      <c r="D288" s="340"/>
      <c r="E288" s="340"/>
      <c r="F288" s="340"/>
      <c r="G288" s="341"/>
      <c r="H288" s="341">
        <f>SUM(H289:H304)</f>
        <v>234500</v>
      </c>
    </row>
    <row r="289" spans="1:8" s="360" customFormat="1" ht="24.5" customHeight="1">
      <c r="A289" s="361">
        <v>1</v>
      </c>
      <c r="B289" s="343" t="s">
        <v>344</v>
      </c>
      <c r="C289" s="362"/>
      <c r="D289" s="345">
        <v>600</v>
      </c>
      <c r="E289" s="345" t="s">
        <v>345</v>
      </c>
      <c r="F289" s="363">
        <v>1</v>
      </c>
      <c r="G289" s="347">
        <v>25</v>
      </c>
      <c r="H289" s="347">
        <f>G289*D289</f>
        <v>15000</v>
      </c>
    </row>
    <row r="290" spans="1:8" s="360" customFormat="1" ht="24.5" customHeight="1">
      <c r="A290" s="361">
        <v>2</v>
      </c>
      <c r="B290" s="343" t="s">
        <v>346</v>
      </c>
      <c r="C290" s="362"/>
      <c r="D290" s="345">
        <v>1</v>
      </c>
      <c r="E290" s="345" t="s">
        <v>347</v>
      </c>
      <c r="F290" s="363">
        <v>1</v>
      </c>
      <c r="G290" s="347">
        <v>35000</v>
      </c>
      <c r="H290" s="347">
        <f t="shared" ref="H290:H304" si="12">G290*D290</f>
        <v>35000</v>
      </c>
    </row>
    <row r="291" spans="1:8" s="360" customFormat="1" ht="24.5" customHeight="1">
      <c r="A291" s="361">
        <v>3</v>
      </c>
      <c r="B291" s="343" t="s">
        <v>364</v>
      </c>
      <c r="C291" s="362"/>
      <c r="D291" s="345">
        <v>1</v>
      </c>
      <c r="E291" s="345" t="s">
        <v>347</v>
      </c>
      <c r="F291" s="363">
        <v>1</v>
      </c>
      <c r="G291" s="347">
        <v>1000</v>
      </c>
      <c r="H291" s="347">
        <f t="shared" si="12"/>
        <v>1000</v>
      </c>
    </row>
    <row r="292" spans="1:8" s="360" customFormat="1" ht="24.5" customHeight="1">
      <c r="A292" s="361">
        <v>4</v>
      </c>
      <c r="B292" s="343" t="s">
        <v>349</v>
      </c>
      <c r="C292" s="362"/>
      <c r="D292" s="345">
        <v>1</v>
      </c>
      <c r="E292" s="345" t="s">
        <v>347</v>
      </c>
      <c r="F292" s="363">
        <v>1</v>
      </c>
      <c r="G292" s="347">
        <v>45000</v>
      </c>
      <c r="H292" s="347">
        <f t="shared" si="12"/>
        <v>45000</v>
      </c>
    </row>
    <row r="293" spans="1:8" s="360" customFormat="1" ht="24.5" customHeight="1">
      <c r="A293" s="361">
        <v>5</v>
      </c>
      <c r="B293" s="343" t="s">
        <v>350</v>
      </c>
      <c r="C293" s="362"/>
      <c r="D293" s="345">
        <v>1</v>
      </c>
      <c r="E293" s="345" t="s">
        <v>347</v>
      </c>
      <c r="F293" s="363">
        <v>1</v>
      </c>
      <c r="G293" s="347">
        <v>1000</v>
      </c>
      <c r="H293" s="347">
        <f t="shared" si="12"/>
        <v>1000</v>
      </c>
    </row>
    <row r="294" spans="1:8" s="360" customFormat="1" ht="24.5" customHeight="1">
      <c r="A294" s="361">
        <v>6</v>
      </c>
      <c r="B294" s="343" t="s">
        <v>351</v>
      </c>
      <c r="C294" s="362"/>
      <c r="D294" s="345">
        <v>1</v>
      </c>
      <c r="E294" s="345" t="s">
        <v>347</v>
      </c>
      <c r="F294" s="363">
        <v>1</v>
      </c>
      <c r="G294" s="347">
        <v>3000</v>
      </c>
      <c r="H294" s="347">
        <f t="shared" si="12"/>
        <v>3000</v>
      </c>
    </row>
    <row r="295" spans="1:8" s="360" customFormat="1" ht="24.5" customHeight="1">
      <c r="A295" s="361">
        <v>7</v>
      </c>
      <c r="B295" s="343" t="s">
        <v>352</v>
      </c>
      <c r="C295" s="362"/>
      <c r="D295" s="345">
        <v>1</v>
      </c>
      <c r="E295" s="345" t="s">
        <v>347</v>
      </c>
      <c r="F295" s="363"/>
      <c r="G295" s="347">
        <v>6000</v>
      </c>
      <c r="H295" s="347">
        <f t="shared" si="12"/>
        <v>6000</v>
      </c>
    </row>
    <row r="296" spans="1:8" s="360" customFormat="1" ht="24.5" customHeight="1">
      <c r="A296" s="361">
        <v>8</v>
      </c>
      <c r="B296" s="343" t="s">
        <v>371</v>
      </c>
      <c r="C296" s="362"/>
      <c r="D296" s="345">
        <v>1</v>
      </c>
      <c r="E296" s="345" t="s">
        <v>347</v>
      </c>
      <c r="F296" s="363"/>
      <c r="G296" s="347">
        <v>1500</v>
      </c>
      <c r="H296" s="347">
        <f t="shared" si="12"/>
        <v>1500</v>
      </c>
    </row>
    <row r="297" spans="1:8" s="360" customFormat="1" ht="24.5" customHeight="1">
      <c r="A297" s="361">
        <v>9</v>
      </c>
      <c r="B297" s="343" t="s">
        <v>372</v>
      </c>
      <c r="C297" s="362"/>
      <c r="D297" s="345">
        <v>1</v>
      </c>
      <c r="E297" s="345" t="s">
        <v>347</v>
      </c>
      <c r="F297" s="363"/>
      <c r="G297" s="347">
        <v>1500</v>
      </c>
      <c r="H297" s="347">
        <f t="shared" si="12"/>
        <v>1500</v>
      </c>
    </row>
    <row r="298" spans="1:8" s="360" customFormat="1" ht="24.5" customHeight="1">
      <c r="A298" s="361">
        <v>10</v>
      </c>
      <c r="B298" s="343" t="s">
        <v>373</v>
      </c>
      <c r="C298" s="362"/>
      <c r="D298" s="345">
        <v>1</v>
      </c>
      <c r="E298" s="345" t="s">
        <v>347</v>
      </c>
      <c r="F298" s="363"/>
      <c r="G298" s="347">
        <v>2500</v>
      </c>
      <c r="H298" s="347">
        <f t="shared" si="12"/>
        <v>2500</v>
      </c>
    </row>
    <row r="299" spans="1:8" s="360" customFormat="1" ht="24.5" customHeight="1">
      <c r="A299" s="361">
        <v>11</v>
      </c>
      <c r="B299" s="343" t="s">
        <v>365</v>
      </c>
      <c r="C299" s="362"/>
      <c r="D299" s="345">
        <v>1</v>
      </c>
      <c r="E299" s="345" t="s">
        <v>347</v>
      </c>
      <c r="F299" s="363">
        <v>1</v>
      </c>
      <c r="G299" s="347">
        <v>0</v>
      </c>
      <c r="H299" s="347">
        <f t="shared" si="12"/>
        <v>0</v>
      </c>
    </row>
    <row r="300" spans="1:8" s="360" customFormat="1" ht="24.5" customHeight="1">
      <c r="A300" s="361">
        <v>12</v>
      </c>
      <c r="B300" s="343" t="s">
        <v>366</v>
      </c>
      <c r="C300" s="362"/>
      <c r="D300" s="345">
        <v>1</v>
      </c>
      <c r="E300" s="345" t="s">
        <v>347</v>
      </c>
      <c r="F300" s="363">
        <v>1</v>
      </c>
      <c r="G300" s="383">
        <v>85000</v>
      </c>
      <c r="H300" s="347">
        <f t="shared" si="12"/>
        <v>85000</v>
      </c>
    </row>
    <row r="301" spans="1:8" s="360" customFormat="1" ht="24.5" customHeight="1">
      <c r="A301" s="361">
        <v>13</v>
      </c>
      <c r="B301" s="343" t="s">
        <v>354</v>
      </c>
      <c r="C301" s="362"/>
      <c r="D301" s="345">
        <v>1</v>
      </c>
      <c r="E301" s="345" t="s">
        <v>347</v>
      </c>
      <c r="F301" s="363">
        <v>1</v>
      </c>
      <c r="G301" s="347">
        <v>2000</v>
      </c>
      <c r="H301" s="347">
        <f t="shared" si="12"/>
        <v>2000</v>
      </c>
    </row>
    <row r="302" spans="1:8" s="360" customFormat="1" ht="24.5" customHeight="1">
      <c r="A302" s="361">
        <v>14</v>
      </c>
      <c r="B302" s="343" t="s">
        <v>368</v>
      </c>
      <c r="C302" s="362"/>
      <c r="D302" s="345">
        <v>1</v>
      </c>
      <c r="E302" s="345" t="s">
        <v>347</v>
      </c>
      <c r="F302" s="363">
        <v>1</v>
      </c>
      <c r="G302" s="347">
        <v>0</v>
      </c>
      <c r="H302" s="347">
        <f t="shared" si="12"/>
        <v>0</v>
      </c>
    </row>
    <row r="303" spans="1:8" s="360" customFormat="1" ht="24.5" customHeight="1">
      <c r="A303" s="361">
        <v>15</v>
      </c>
      <c r="B303" s="343" t="s">
        <v>367</v>
      </c>
      <c r="C303" s="362"/>
      <c r="D303" s="345">
        <v>1</v>
      </c>
      <c r="E303" s="345" t="s">
        <v>347</v>
      </c>
      <c r="F303" s="363">
        <v>1</v>
      </c>
      <c r="G303" s="347">
        <v>1000</v>
      </c>
      <c r="H303" s="347">
        <f t="shared" si="12"/>
        <v>1000</v>
      </c>
    </row>
    <row r="304" spans="1:8" s="360" customFormat="1" ht="24.5" customHeight="1">
      <c r="A304" s="361">
        <v>16</v>
      </c>
      <c r="B304" s="343" t="s">
        <v>356</v>
      </c>
      <c r="C304" s="362"/>
      <c r="D304" s="345">
        <v>1</v>
      </c>
      <c r="E304" s="345" t="s">
        <v>347</v>
      </c>
      <c r="F304" s="363"/>
      <c r="G304" s="347">
        <v>35000</v>
      </c>
      <c r="H304" s="347">
        <f t="shared" si="12"/>
        <v>35000</v>
      </c>
    </row>
    <row r="305" spans="1:8" s="360" customFormat="1" ht="17">
      <c r="A305" s="348" t="s">
        <v>357</v>
      </c>
      <c r="B305" s="349" t="s">
        <v>358</v>
      </c>
      <c r="C305" s="364"/>
      <c r="D305" s="351" t="s">
        <v>359</v>
      </c>
      <c r="E305" s="351"/>
      <c r="F305" s="365" t="s">
        <v>359</v>
      </c>
      <c r="G305" s="353">
        <f>G260</f>
        <v>0</v>
      </c>
      <c r="H305" s="341">
        <f>H288*G305</f>
        <v>0</v>
      </c>
    </row>
    <row r="306" spans="1:8" s="360" customFormat="1" ht="17">
      <c r="A306" s="354"/>
      <c r="B306" s="473" t="s">
        <v>360</v>
      </c>
      <c r="C306" s="473"/>
      <c r="D306" s="355"/>
      <c r="E306" s="355"/>
      <c r="F306" s="366"/>
      <c r="G306" s="357"/>
      <c r="H306" s="357">
        <f>H305+H288</f>
        <v>234500</v>
      </c>
    </row>
    <row r="307" spans="1:8" s="360" customFormat="1" ht="17">
      <c r="A307" s="354"/>
      <c r="B307" s="473" t="s">
        <v>361</v>
      </c>
      <c r="C307" s="473"/>
      <c r="D307" s="355" t="s">
        <v>359</v>
      </c>
      <c r="E307" s="355"/>
      <c r="F307" s="366" t="s">
        <v>359</v>
      </c>
      <c r="G307" s="358">
        <v>0.06</v>
      </c>
      <c r="H307" s="357">
        <f>H306*G307</f>
        <v>14070</v>
      </c>
    </row>
    <row r="308" spans="1:8" s="360" customFormat="1" ht="17">
      <c r="A308" s="359"/>
      <c r="B308" s="473" t="s">
        <v>362</v>
      </c>
      <c r="C308" s="473"/>
      <c r="D308" s="366"/>
      <c r="E308" s="366"/>
      <c r="F308" s="366"/>
      <c r="G308" s="357"/>
      <c r="H308" s="357">
        <f>SUM(H306:H307)</f>
        <v>248570</v>
      </c>
    </row>
    <row r="310" spans="1:8" s="360" customFormat="1" ht="34">
      <c r="A310" s="334" t="s">
        <v>333</v>
      </c>
      <c r="B310" s="334" t="s">
        <v>334</v>
      </c>
      <c r="C310" s="367" t="s">
        <v>335</v>
      </c>
      <c r="D310" s="368" t="s">
        <v>336</v>
      </c>
      <c r="E310" s="368" t="s">
        <v>337</v>
      </c>
      <c r="F310" s="368" t="s">
        <v>338</v>
      </c>
      <c r="G310" s="337" t="s">
        <v>339</v>
      </c>
      <c r="H310" s="337" t="s">
        <v>340</v>
      </c>
    </row>
    <row r="311" spans="1:8" s="360" customFormat="1" ht="17">
      <c r="A311" s="474" t="s">
        <v>385</v>
      </c>
      <c r="B311" s="474"/>
      <c r="C311" s="474"/>
      <c r="D311" s="474"/>
      <c r="E311" s="474"/>
      <c r="F311" s="474"/>
      <c r="G311" s="474"/>
      <c r="H311" s="474"/>
    </row>
    <row r="312" spans="1:8" s="360" customFormat="1" ht="17">
      <c r="A312" s="339" t="s">
        <v>342</v>
      </c>
      <c r="B312" s="340" t="s">
        <v>343</v>
      </c>
      <c r="C312" s="340"/>
      <c r="D312" s="340"/>
      <c r="E312" s="340"/>
      <c r="F312" s="340"/>
      <c r="G312" s="341"/>
      <c r="H312" s="341">
        <f>SUM(H313:H328)</f>
        <v>234500</v>
      </c>
    </row>
    <row r="313" spans="1:8" s="360" customFormat="1" ht="24.5" customHeight="1">
      <c r="A313" s="361">
        <v>1</v>
      </c>
      <c r="B313" s="343" t="s">
        <v>344</v>
      </c>
      <c r="C313" s="362"/>
      <c r="D313" s="345">
        <v>600</v>
      </c>
      <c r="E313" s="345" t="s">
        <v>345</v>
      </c>
      <c r="F313" s="363">
        <v>1</v>
      </c>
      <c r="G313" s="347">
        <v>25</v>
      </c>
      <c r="H313" s="347">
        <f>G313*D313</f>
        <v>15000</v>
      </c>
    </row>
    <row r="314" spans="1:8" s="360" customFormat="1" ht="24.5" customHeight="1">
      <c r="A314" s="361">
        <v>2</v>
      </c>
      <c r="B314" s="343" t="s">
        <v>346</v>
      </c>
      <c r="C314" s="362"/>
      <c r="D314" s="345">
        <v>1</v>
      </c>
      <c r="E314" s="345" t="s">
        <v>347</v>
      </c>
      <c r="F314" s="363">
        <v>1</v>
      </c>
      <c r="G314" s="347">
        <v>35000</v>
      </c>
      <c r="H314" s="347">
        <f t="shared" ref="H314:H328" si="13">G314*D314</f>
        <v>35000</v>
      </c>
    </row>
    <row r="315" spans="1:8" s="360" customFormat="1" ht="24.5" customHeight="1">
      <c r="A315" s="361">
        <v>3</v>
      </c>
      <c r="B315" s="343" t="s">
        <v>364</v>
      </c>
      <c r="C315" s="362"/>
      <c r="D315" s="345">
        <v>1</v>
      </c>
      <c r="E315" s="345" t="s">
        <v>347</v>
      </c>
      <c r="F315" s="363">
        <v>1</v>
      </c>
      <c r="G315" s="347">
        <v>1000</v>
      </c>
      <c r="H315" s="347">
        <f t="shared" si="13"/>
        <v>1000</v>
      </c>
    </row>
    <row r="316" spans="1:8" s="360" customFormat="1" ht="24.5" customHeight="1">
      <c r="A316" s="361">
        <v>4</v>
      </c>
      <c r="B316" s="343" t="s">
        <v>349</v>
      </c>
      <c r="C316" s="362"/>
      <c r="D316" s="345">
        <v>1</v>
      </c>
      <c r="E316" s="345" t="s">
        <v>347</v>
      </c>
      <c r="F316" s="363">
        <v>1</v>
      </c>
      <c r="G316" s="347">
        <v>45000</v>
      </c>
      <c r="H316" s="347">
        <f t="shared" si="13"/>
        <v>45000</v>
      </c>
    </row>
    <row r="317" spans="1:8" s="360" customFormat="1" ht="24.5" customHeight="1">
      <c r="A317" s="361">
        <v>5</v>
      </c>
      <c r="B317" s="343" t="s">
        <v>350</v>
      </c>
      <c r="C317" s="362"/>
      <c r="D317" s="345">
        <v>1</v>
      </c>
      <c r="E317" s="345" t="s">
        <v>347</v>
      </c>
      <c r="F317" s="363">
        <v>1</v>
      </c>
      <c r="G317" s="347">
        <v>1000</v>
      </c>
      <c r="H317" s="347">
        <f t="shared" si="13"/>
        <v>1000</v>
      </c>
    </row>
    <row r="318" spans="1:8" s="360" customFormat="1" ht="24.5" customHeight="1">
      <c r="A318" s="361">
        <v>6</v>
      </c>
      <c r="B318" s="343" t="s">
        <v>351</v>
      </c>
      <c r="C318" s="362"/>
      <c r="D318" s="345">
        <v>1</v>
      </c>
      <c r="E318" s="345" t="s">
        <v>347</v>
      </c>
      <c r="F318" s="363">
        <v>1</v>
      </c>
      <c r="G318" s="347">
        <v>3000</v>
      </c>
      <c r="H318" s="347">
        <f t="shared" si="13"/>
        <v>3000</v>
      </c>
    </row>
    <row r="319" spans="1:8" s="360" customFormat="1" ht="24.5" customHeight="1">
      <c r="A319" s="361">
        <v>7</v>
      </c>
      <c r="B319" s="343" t="s">
        <v>352</v>
      </c>
      <c r="C319" s="362"/>
      <c r="D319" s="345">
        <v>1</v>
      </c>
      <c r="E319" s="345" t="s">
        <v>347</v>
      </c>
      <c r="F319" s="363"/>
      <c r="G319" s="347">
        <v>6000</v>
      </c>
      <c r="H319" s="347">
        <f t="shared" si="13"/>
        <v>6000</v>
      </c>
    </row>
    <row r="320" spans="1:8" s="360" customFormat="1" ht="24.5" customHeight="1">
      <c r="A320" s="361">
        <v>8</v>
      </c>
      <c r="B320" s="343" t="s">
        <v>371</v>
      </c>
      <c r="C320" s="362"/>
      <c r="D320" s="345">
        <v>1</v>
      </c>
      <c r="E320" s="345" t="s">
        <v>347</v>
      </c>
      <c r="F320" s="363"/>
      <c r="G320" s="347">
        <v>1500</v>
      </c>
      <c r="H320" s="347">
        <f t="shared" si="13"/>
        <v>1500</v>
      </c>
    </row>
    <row r="321" spans="1:8" s="360" customFormat="1" ht="24.5" customHeight="1">
      <c r="A321" s="361">
        <v>9</v>
      </c>
      <c r="B321" s="343" t="s">
        <v>372</v>
      </c>
      <c r="C321" s="362"/>
      <c r="D321" s="345">
        <v>1</v>
      </c>
      <c r="E321" s="345" t="s">
        <v>347</v>
      </c>
      <c r="F321" s="363"/>
      <c r="G321" s="347">
        <v>1500</v>
      </c>
      <c r="H321" s="347">
        <f t="shared" si="13"/>
        <v>1500</v>
      </c>
    </row>
    <row r="322" spans="1:8" s="360" customFormat="1" ht="24.5" customHeight="1">
      <c r="A322" s="361">
        <v>10</v>
      </c>
      <c r="B322" s="343" t="s">
        <v>373</v>
      </c>
      <c r="C322" s="362"/>
      <c r="D322" s="345">
        <v>1</v>
      </c>
      <c r="E322" s="345" t="s">
        <v>347</v>
      </c>
      <c r="F322" s="363"/>
      <c r="G322" s="347">
        <v>2500</v>
      </c>
      <c r="H322" s="347">
        <f t="shared" si="13"/>
        <v>2500</v>
      </c>
    </row>
    <row r="323" spans="1:8" s="360" customFormat="1" ht="24.5" customHeight="1">
      <c r="A323" s="361">
        <v>11</v>
      </c>
      <c r="B323" s="343" t="s">
        <v>365</v>
      </c>
      <c r="C323" s="362"/>
      <c r="D323" s="345">
        <v>1</v>
      </c>
      <c r="E323" s="345" t="s">
        <v>347</v>
      </c>
      <c r="F323" s="363">
        <v>1</v>
      </c>
      <c r="G323" s="347">
        <v>0</v>
      </c>
      <c r="H323" s="347">
        <f t="shared" si="13"/>
        <v>0</v>
      </c>
    </row>
    <row r="324" spans="1:8" s="360" customFormat="1" ht="24.5" customHeight="1">
      <c r="A324" s="361">
        <v>12</v>
      </c>
      <c r="B324" s="343" t="s">
        <v>366</v>
      </c>
      <c r="C324" s="362"/>
      <c r="D324" s="345">
        <v>1</v>
      </c>
      <c r="E324" s="345" t="s">
        <v>347</v>
      </c>
      <c r="F324" s="363">
        <v>1</v>
      </c>
      <c r="G324" s="383">
        <v>85000</v>
      </c>
      <c r="H324" s="347">
        <f t="shared" si="13"/>
        <v>85000</v>
      </c>
    </row>
    <row r="325" spans="1:8" s="360" customFormat="1" ht="24.5" customHeight="1">
      <c r="A325" s="361">
        <v>13</v>
      </c>
      <c r="B325" s="343" t="s">
        <v>354</v>
      </c>
      <c r="C325" s="362"/>
      <c r="D325" s="345">
        <v>1</v>
      </c>
      <c r="E325" s="345" t="s">
        <v>347</v>
      </c>
      <c r="F325" s="363">
        <v>1</v>
      </c>
      <c r="G325" s="347">
        <v>2000</v>
      </c>
      <c r="H325" s="347">
        <f t="shared" si="13"/>
        <v>2000</v>
      </c>
    </row>
    <row r="326" spans="1:8" s="360" customFormat="1" ht="24.5" customHeight="1">
      <c r="A326" s="361">
        <v>14</v>
      </c>
      <c r="B326" s="343" t="s">
        <v>368</v>
      </c>
      <c r="C326" s="362"/>
      <c r="D326" s="345">
        <v>1</v>
      </c>
      <c r="E326" s="345" t="s">
        <v>347</v>
      </c>
      <c r="F326" s="363">
        <v>1</v>
      </c>
      <c r="G326" s="347">
        <v>0</v>
      </c>
      <c r="H326" s="347">
        <f t="shared" si="13"/>
        <v>0</v>
      </c>
    </row>
    <row r="327" spans="1:8" s="360" customFormat="1" ht="24.5" customHeight="1">
      <c r="A327" s="361">
        <v>15</v>
      </c>
      <c r="B327" s="343" t="s">
        <v>367</v>
      </c>
      <c r="C327" s="362"/>
      <c r="D327" s="345">
        <v>1</v>
      </c>
      <c r="E327" s="345" t="s">
        <v>347</v>
      </c>
      <c r="F327" s="363">
        <v>1</v>
      </c>
      <c r="G327" s="347">
        <v>1000</v>
      </c>
      <c r="H327" s="347">
        <f t="shared" si="13"/>
        <v>1000</v>
      </c>
    </row>
    <row r="328" spans="1:8" s="360" customFormat="1" ht="24.5" customHeight="1">
      <c r="A328" s="361">
        <v>16</v>
      </c>
      <c r="B328" s="343" t="s">
        <v>356</v>
      </c>
      <c r="C328" s="362"/>
      <c r="D328" s="345">
        <v>1</v>
      </c>
      <c r="E328" s="345" t="s">
        <v>347</v>
      </c>
      <c r="F328" s="363"/>
      <c r="G328" s="347">
        <v>35000</v>
      </c>
      <c r="H328" s="347">
        <f t="shared" si="13"/>
        <v>35000</v>
      </c>
    </row>
    <row r="329" spans="1:8" s="360" customFormat="1" ht="17">
      <c r="A329" s="348" t="s">
        <v>357</v>
      </c>
      <c r="B329" s="349" t="s">
        <v>358</v>
      </c>
      <c r="C329" s="364"/>
      <c r="D329" s="351" t="s">
        <v>359</v>
      </c>
      <c r="E329" s="351"/>
      <c r="F329" s="365" t="s">
        <v>359</v>
      </c>
      <c r="G329" s="353">
        <f>G284</f>
        <v>0</v>
      </c>
      <c r="H329" s="341">
        <f>H312*G329</f>
        <v>0</v>
      </c>
    </row>
    <row r="330" spans="1:8" s="360" customFormat="1" ht="17">
      <c r="A330" s="354"/>
      <c r="B330" s="473" t="s">
        <v>360</v>
      </c>
      <c r="C330" s="473"/>
      <c r="D330" s="355"/>
      <c r="E330" s="355"/>
      <c r="F330" s="366"/>
      <c r="G330" s="357"/>
      <c r="H330" s="357">
        <f>H329+H312</f>
        <v>234500</v>
      </c>
    </row>
    <row r="331" spans="1:8" s="360" customFormat="1" ht="17">
      <c r="A331" s="354"/>
      <c r="B331" s="473" t="s">
        <v>361</v>
      </c>
      <c r="C331" s="473"/>
      <c r="D331" s="355" t="s">
        <v>359</v>
      </c>
      <c r="E331" s="355"/>
      <c r="F331" s="366" t="s">
        <v>359</v>
      </c>
      <c r="G331" s="358">
        <v>0.06</v>
      </c>
      <c r="H331" s="357">
        <f>H330*G331</f>
        <v>14070</v>
      </c>
    </row>
    <row r="332" spans="1:8" s="360" customFormat="1" ht="17">
      <c r="A332" s="359"/>
      <c r="B332" s="473" t="s">
        <v>362</v>
      </c>
      <c r="C332" s="473"/>
      <c r="D332" s="366"/>
      <c r="E332" s="366"/>
      <c r="F332" s="366"/>
      <c r="G332" s="357"/>
      <c r="H332" s="357">
        <f>SUM(H330:H331)</f>
        <v>248570</v>
      </c>
    </row>
    <row r="334" spans="1:8" s="360" customFormat="1" ht="34">
      <c r="A334" s="334" t="s">
        <v>333</v>
      </c>
      <c r="B334" s="334" t="s">
        <v>334</v>
      </c>
      <c r="C334" s="367" t="s">
        <v>335</v>
      </c>
      <c r="D334" s="368" t="s">
        <v>336</v>
      </c>
      <c r="E334" s="368" t="s">
        <v>337</v>
      </c>
      <c r="F334" s="368" t="s">
        <v>338</v>
      </c>
      <c r="G334" s="337" t="s">
        <v>339</v>
      </c>
      <c r="H334" s="337" t="s">
        <v>340</v>
      </c>
    </row>
    <row r="335" spans="1:8" s="360" customFormat="1" ht="17">
      <c r="A335" s="474" t="s">
        <v>386</v>
      </c>
      <c r="B335" s="474"/>
      <c r="C335" s="474"/>
      <c r="D335" s="474"/>
      <c r="E335" s="474"/>
      <c r="F335" s="474"/>
      <c r="G335" s="474"/>
      <c r="H335" s="474"/>
    </row>
    <row r="336" spans="1:8" s="360" customFormat="1" ht="17">
      <c r="A336" s="339" t="s">
        <v>342</v>
      </c>
      <c r="B336" s="340" t="s">
        <v>343</v>
      </c>
      <c r="C336" s="340"/>
      <c r="D336" s="340"/>
      <c r="E336" s="340"/>
      <c r="F336" s="340"/>
      <c r="G336" s="341"/>
      <c r="H336" s="341">
        <f>SUM(H337:H352)</f>
        <v>234500</v>
      </c>
    </row>
    <row r="337" spans="1:8" s="360" customFormat="1" ht="24.5" customHeight="1">
      <c r="A337" s="361">
        <v>1</v>
      </c>
      <c r="B337" s="343" t="s">
        <v>344</v>
      </c>
      <c r="C337" s="362"/>
      <c r="D337" s="345">
        <v>600</v>
      </c>
      <c r="E337" s="345" t="s">
        <v>345</v>
      </c>
      <c r="F337" s="363">
        <v>1</v>
      </c>
      <c r="G337" s="347">
        <v>25</v>
      </c>
      <c r="H337" s="347">
        <f>G337*D337</f>
        <v>15000</v>
      </c>
    </row>
    <row r="338" spans="1:8" s="360" customFormat="1" ht="24.5" customHeight="1">
      <c r="A338" s="361">
        <v>2</v>
      </c>
      <c r="B338" s="343" t="s">
        <v>346</v>
      </c>
      <c r="C338" s="362"/>
      <c r="D338" s="345">
        <v>1</v>
      </c>
      <c r="E338" s="345" t="s">
        <v>347</v>
      </c>
      <c r="F338" s="363">
        <v>1</v>
      </c>
      <c r="G338" s="347">
        <v>35000</v>
      </c>
      <c r="H338" s="347">
        <f t="shared" ref="H338:H352" si="14">G338*D338</f>
        <v>35000</v>
      </c>
    </row>
    <row r="339" spans="1:8" s="360" customFormat="1" ht="24.5" customHeight="1">
      <c r="A339" s="361">
        <v>3</v>
      </c>
      <c r="B339" s="343" t="s">
        <v>364</v>
      </c>
      <c r="C339" s="362"/>
      <c r="D339" s="345">
        <v>1</v>
      </c>
      <c r="E339" s="345" t="s">
        <v>347</v>
      </c>
      <c r="F339" s="363">
        <v>1</v>
      </c>
      <c r="G339" s="347">
        <v>1000</v>
      </c>
      <c r="H339" s="347">
        <f t="shared" si="14"/>
        <v>1000</v>
      </c>
    </row>
    <row r="340" spans="1:8" s="360" customFormat="1" ht="24.5" customHeight="1">
      <c r="A340" s="361">
        <v>4</v>
      </c>
      <c r="B340" s="343" t="s">
        <v>349</v>
      </c>
      <c r="C340" s="362"/>
      <c r="D340" s="345">
        <v>1</v>
      </c>
      <c r="E340" s="345" t="s">
        <v>347</v>
      </c>
      <c r="F340" s="363">
        <v>1</v>
      </c>
      <c r="G340" s="347">
        <v>45000</v>
      </c>
      <c r="H340" s="347">
        <f t="shared" si="14"/>
        <v>45000</v>
      </c>
    </row>
    <row r="341" spans="1:8" s="360" customFormat="1" ht="24.5" customHeight="1">
      <c r="A341" s="361">
        <v>5</v>
      </c>
      <c r="B341" s="343" t="s">
        <v>350</v>
      </c>
      <c r="C341" s="362"/>
      <c r="D341" s="345">
        <v>1</v>
      </c>
      <c r="E341" s="345" t="s">
        <v>347</v>
      </c>
      <c r="F341" s="363">
        <v>1</v>
      </c>
      <c r="G341" s="347">
        <v>1000</v>
      </c>
      <c r="H341" s="347">
        <f t="shared" si="14"/>
        <v>1000</v>
      </c>
    </row>
    <row r="342" spans="1:8" s="360" customFormat="1" ht="24.5" customHeight="1">
      <c r="A342" s="361">
        <v>6</v>
      </c>
      <c r="B342" s="343" t="s">
        <v>351</v>
      </c>
      <c r="C342" s="362"/>
      <c r="D342" s="345">
        <v>1</v>
      </c>
      <c r="E342" s="345" t="s">
        <v>347</v>
      </c>
      <c r="F342" s="363">
        <v>1</v>
      </c>
      <c r="G342" s="347">
        <v>3000</v>
      </c>
      <c r="H342" s="347">
        <f t="shared" si="14"/>
        <v>3000</v>
      </c>
    </row>
    <row r="343" spans="1:8" s="360" customFormat="1" ht="24.5" customHeight="1">
      <c r="A343" s="361">
        <v>7</v>
      </c>
      <c r="B343" s="343" t="s">
        <v>352</v>
      </c>
      <c r="C343" s="362"/>
      <c r="D343" s="345">
        <v>1</v>
      </c>
      <c r="E343" s="345" t="s">
        <v>347</v>
      </c>
      <c r="F343" s="363"/>
      <c r="G343" s="347">
        <v>6000</v>
      </c>
      <c r="H343" s="347">
        <f t="shared" si="14"/>
        <v>6000</v>
      </c>
    </row>
    <row r="344" spans="1:8" s="360" customFormat="1" ht="24.5" customHeight="1">
      <c r="A344" s="361">
        <v>8</v>
      </c>
      <c r="B344" s="343" t="s">
        <v>371</v>
      </c>
      <c r="C344" s="362"/>
      <c r="D344" s="345">
        <v>1</v>
      </c>
      <c r="E344" s="345" t="s">
        <v>347</v>
      </c>
      <c r="F344" s="363"/>
      <c r="G344" s="347">
        <v>1500</v>
      </c>
      <c r="H344" s="347">
        <f t="shared" si="14"/>
        <v>1500</v>
      </c>
    </row>
    <row r="345" spans="1:8" s="360" customFormat="1" ht="24.5" customHeight="1">
      <c r="A345" s="361">
        <v>9</v>
      </c>
      <c r="B345" s="343" t="s">
        <v>372</v>
      </c>
      <c r="C345" s="362"/>
      <c r="D345" s="345">
        <v>1</v>
      </c>
      <c r="E345" s="345" t="s">
        <v>347</v>
      </c>
      <c r="F345" s="363"/>
      <c r="G345" s="347">
        <v>1500</v>
      </c>
      <c r="H345" s="347">
        <f t="shared" si="14"/>
        <v>1500</v>
      </c>
    </row>
    <row r="346" spans="1:8" s="360" customFormat="1" ht="24.5" customHeight="1">
      <c r="A346" s="361">
        <v>10</v>
      </c>
      <c r="B346" s="343" t="s">
        <v>373</v>
      </c>
      <c r="C346" s="362"/>
      <c r="D346" s="345">
        <v>1</v>
      </c>
      <c r="E346" s="345" t="s">
        <v>347</v>
      </c>
      <c r="F346" s="363"/>
      <c r="G346" s="347">
        <v>2500</v>
      </c>
      <c r="H346" s="347">
        <f t="shared" si="14"/>
        <v>2500</v>
      </c>
    </row>
    <row r="347" spans="1:8" s="360" customFormat="1" ht="24.5" customHeight="1">
      <c r="A347" s="361">
        <v>11</v>
      </c>
      <c r="B347" s="343" t="s">
        <v>365</v>
      </c>
      <c r="C347" s="362"/>
      <c r="D347" s="345">
        <v>1</v>
      </c>
      <c r="E347" s="345" t="s">
        <v>347</v>
      </c>
      <c r="F347" s="363">
        <v>1</v>
      </c>
      <c r="G347" s="347">
        <v>0</v>
      </c>
      <c r="H347" s="347">
        <f t="shared" si="14"/>
        <v>0</v>
      </c>
    </row>
    <row r="348" spans="1:8" s="360" customFormat="1" ht="24.5" customHeight="1">
      <c r="A348" s="361">
        <v>12</v>
      </c>
      <c r="B348" s="343" t="s">
        <v>366</v>
      </c>
      <c r="C348" s="362"/>
      <c r="D348" s="345">
        <v>1</v>
      </c>
      <c r="E348" s="345" t="s">
        <v>347</v>
      </c>
      <c r="F348" s="363">
        <v>1</v>
      </c>
      <c r="G348" s="383">
        <v>85000</v>
      </c>
      <c r="H348" s="347">
        <f t="shared" si="14"/>
        <v>85000</v>
      </c>
    </row>
    <row r="349" spans="1:8" s="360" customFormat="1" ht="24.5" customHeight="1">
      <c r="A349" s="361">
        <v>13</v>
      </c>
      <c r="B349" s="343" t="s">
        <v>354</v>
      </c>
      <c r="C349" s="362"/>
      <c r="D349" s="345">
        <v>1</v>
      </c>
      <c r="E349" s="345" t="s">
        <v>347</v>
      </c>
      <c r="F349" s="363">
        <v>1</v>
      </c>
      <c r="G349" s="347">
        <v>2000</v>
      </c>
      <c r="H349" s="347">
        <f t="shared" si="14"/>
        <v>2000</v>
      </c>
    </row>
    <row r="350" spans="1:8" s="360" customFormat="1" ht="24.5" customHeight="1">
      <c r="A350" s="361">
        <v>14</v>
      </c>
      <c r="B350" s="343" t="s">
        <v>368</v>
      </c>
      <c r="C350" s="362"/>
      <c r="D350" s="345">
        <v>1</v>
      </c>
      <c r="E350" s="345" t="s">
        <v>347</v>
      </c>
      <c r="F350" s="363">
        <v>1</v>
      </c>
      <c r="G350" s="347">
        <v>0</v>
      </c>
      <c r="H350" s="347">
        <f t="shared" si="14"/>
        <v>0</v>
      </c>
    </row>
    <row r="351" spans="1:8" s="360" customFormat="1" ht="24.5" customHeight="1">
      <c r="A351" s="361">
        <v>15</v>
      </c>
      <c r="B351" s="343" t="s">
        <v>367</v>
      </c>
      <c r="C351" s="362"/>
      <c r="D351" s="345">
        <v>1</v>
      </c>
      <c r="E351" s="345" t="s">
        <v>347</v>
      </c>
      <c r="F351" s="363">
        <v>1</v>
      </c>
      <c r="G351" s="347">
        <v>1000</v>
      </c>
      <c r="H351" s="347">
        <f t="shared" si="14"/>
        <v>1000</v>
      </c>
    </row>
    <row r="352" spans="1:8" s="360" customFormat="1" ht="24.5" customHeight="1">
      <c r="A352" s="361">
        <v>16</v>
      </c>
      <c r="B352" s="343" t="s">
        <v>356</v>
      </c>
      <c r="C352" s="362"/>
      <c r="D352" s="345">
        <v>1</v>
      </c>
      <c r="E352" s="345" t="s">
        <v>347</v>
      </c>
      <c r="F352" s="363"/>
      <c r="G352" s="347">
        <v>35000</v>
      </c>
      <c r="H352" s="347">
        <f t="shared" si="14"/>
        <v>35000</v>
      </c>
    </row>
    <row r="353" spans="1:8" s="360" customFormat="1" ht="17">
      <c r="A353" s="348" t="s">
        <v>357</v>
      </c>
      <c r="B353" s="349" t="s">
        <v>358</v>
      </c>
      <c r="C353" s="364"/>
      <c r="D353" s="351" t="s">
        <v>359</v>
      </c>
      <c r="E353" s="351"/>
      <c r="F353" s="365" t="s">
        <v>359</v>
      </c>
      <c r="G353" s="353">
        <f>G308</f>
        <v>0</v>
      </c>
      <c r="H353" s="341">
        <f>H336*G353</f>
        <v>0</v>
      </c>
    </row>
    <row r="354" spans="1:8" s="360" customFormat="1" ht="17">
      <c r="A354" s="354"/>
      <c r="B354" s="473" t="s">
        <v>360</v>
      </c>
      <c r="C354" s="473"/>
      <c r="D354" s="355"/>
      <c r="E354" s="355"/>
      <c r="F354" s="366"/>
      <c r="G354" s="357"/>
      <c r="H354" s="357">
        <f>H353+H336</f>
        <v>234500</v>
      </c>
    </row>
    <row r="355" spans="1:8" s="360" customFormat="1" ht="17">
      <c r="A355" s="354"/>
      <c r="B355" s="473" t="s">
        <v>361</v>
      </c>
      <c r="C355" s="473"/>
      <c r="D355" s="355" t="s">
        <v>359</v>
      </c>
      <c r="E355" s="355"/>
      <c r="F355" s="366" t="s">
        <v>359</v>
      </c>
      <c r="G355" s="358">
        <v>0.06</v>
      </c>
      <c r="H355" s="357">
        <f>H354*G355</f>
        <v>14070</v>
      </c>
    </row>
    <row r="356" spans="1:8" s="360" customFormat="1" ht="17">
      <c r="A356" s="359"/>
      <c r="B356" s="473" t="s">
        <v>362</v>
      </c>
      <c r="C356" s="473"/>
      <c r="D356" s="366"/>
      <c r="E356" s="366"/>
      <c r="F356" s="366"/>
      <c r="G356" s="357"/>
      <c r="H356" s="357">
        <f>SUM(H354:H355)</f>
        <v>248570</v>
      </c>
    </row>
  </sheetData>
  <mergeCells count="66">
    <mergeCell ref="B21:C21"/>
    <mergeCell ref="A1:G1"/>
    <mergeCell ref="H1:H4"/>
    <mergeCell ref="D4:G4"/>
    <mergeCell ref="A5:H5"/>
    <mergeCell ref="A7:H7"/>
    <mergeCell ref="A70:H70"/>
    <mergeCell ref="B22:C22"/>
    <mergeCell ref="B23:C23"/>
    <mergeCell ref="A24:H24"/>
    <mergeCell ref="B41:C41"/>
    <mergeCell ref="B42:C42"/>
    <mergeCell ref="B43:C43"/>
    <mergeCell ref="A46:H46"/>
    <mergeCell ref="B65:C65"/>
    <mergeCell ref="B66:C66"/>
    <mergeCell ref="B67:C67"/>
    <mergeCell ref="A68:H68"/>
    <mergeCell ref="A142:H142"/>
    <mergeCell ref="B89:C89"/>
    <mergeCell ref="B90:C90"/>
    <mergeCell ref="B91:C91"/>
    <mergeCell ref="A94:H94"/>
    <mergeCell ref="B113:C113"/>
    <mergeCell ref="B114:C114"/>
    <mergeCell ref="B115:C115"/>
    <mergeCell ref="A118:H118"/>
    <mergeCell ref="B137:C137"/>
    <mergeCell ref="B138:C138"/>
    <mergeCell ref="B139:C139"/>
    <mergeCell ref="B212:C212"/>
    <mergeCell ref="B161:C161"/>
    <mergeCell ref="B162:C162"/>
    <mergeCell ref="B163:C163"/>
    <mergeCell ref="A166:H166"/>
    <mergeCell ref="B185:C185"/>
    <mergeCell ref="B186:C186"/>
    <mergeCell ref="B187:C187"/>
    <mergeCell ref="A189:H189"/>
    <mergeCell ref="A191:H191"/>
    <mergeCell ref="B210:C210"/>
    <mergeCell ref="B211:C211"/>
    <mergeCell ref="B284:C284"/>
    <mergeCell ref="A215:H215"/>
    <mergeCell ref="B234:C234"/>
    <mergeCell ref="B235:C235"/>
    <mergeCell ref="B236:C236"/>
    <mergeCell ref="A239:H239"/>
    <mergeCell ref="B258:C258"/>
    <mergeCell ref="B259:C259"/>
    <mergeCell ref="B260:C260"/>
    <mergeCell ref="A263:H263"/>
    <mergeCell ref="B282:C282"/>
    <mergeCell ref="B283:C283"/>
    <mergeCell ref="B356:C356"/>
    <mergeCell ref="A287:H287"/>
    <mergeCell ref="B306:C306"/>
    <mergeCell ref="B307:C307"/>
    <mergeCell ref="B308:C308"/>
    <mergeCell ref="A311:H311"/>
    <mergeCell ref="B330:C330"/>
    <mergeCell ref="B331:C331"/>
    <mergeCell ref="B332:C332"/>
    <mergeCell ref="A335:H335"/>
    <mergeCell ref="B354:C354"/>
    <mergeCell ref="B355:C355"/>
  </mergeCells>
  <phoneticPr fontId="3" type="noConversion"/>
  <pageMargins left="0.7" right="0.7" top="0.75" bottom="0.75" header="0.3" footer="0.3"/>
  <pageSetup paperSize="9" scale="67" orientation="portrait" horizontalDpi="300" verticalDpi="300" r:id="rId1"/>
  <rowBreaks count="5" manualBreakCount="5">
    <brk id="44" max="7" man="1"/>
    <brk id="91" max="16383" man="1"/>
    <brk id="139" max="16383" man="1"/>
    <brk id="187" max="7" man="1"/>
    <brk id="236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3F1171-6006-40CE-AE17-D8605EFD583E}">
  <sheetPr>
    <pageSetUpPr fitToPage="1"/>
  </sheetPr>
  <dimension ref="A1:J36"/>
  <sheetViews>
    <sheetView zoomScale="75" zoomScaleNormal="85" zoomScaleSheetLayoutView="90" zoomScalePageLayoutView="110" workbookViewId="0">
      <selection activeCell="D28" sqref="D28:G28"/>
    </sheetView>
  </sheetViews>
  <sheetFormatPr baseColWidth="10" defaultColWidth="16" defaultRowHeight="16"/>
  <cols>
    <col min="1" max="1" width="6.6640625" style="261" customWidth="1"/>
    <col min="2" max="2" width="48.5" style="111" customWidth="1"/>
    <col min="3" max="3" width="44.33203125" style="111" customWidth="1"/>
    <col min="4" max="4" width="14.5" style="150" customWidth="1"/>
    <col min="5" max="5" width="11.1640625" style="111" customWidth="1"/>
    <col min="6" max="6" width="11.1640625" style="261" customWidth="1"/>
    <col min="7" max="7" width="15.5" style="150" customWidth="1"/>
    <col min="8" max="8" width="16.6640625" style="149" customWidth="1"/>
    <col min="9" max="16384" width="16" style="111"/>
  </cols>
  <sheetData>
    <row r="1" spans="1:10" ht="51" customHeight="1" thickBot="1">
      <c r="A1" s="441" t="s">
        <v>174</v>
      </c>
      <c r="B1" s="442"/>
      <c r="C1" s="442"/>
      <c r="D1" s="442"/>
      <c r="E1" s="442"/>
      <c r="F1" s="442"/>
      <c r="G1" s="442"/>
      <c r="H1" s="492"/>
    </row>
    <row r="2" spans="1:10" ht="21" customHeight="1">
      <c r="A2" s="148"/>
      <c r="B2" s="148"/>
      <c r="C2" s="148"/>
      <c r="D2" s="196"/>
      <c r="E2" s="148"/>
      <c r="F2" s="197"/>
      <c r="G2" s="196"/>
      <c r="H2" s="493"/>
    </row>
    <row r="3" spans="1:10" ht="21" customHeight="1">
      <c r="A3" s="111"/>
      <c r="H3" s="493"/>
    </row>
    <row r="4" spans="1:10" ht="21" customHeight="1">
      <c r="A4" s="111"/>
      <c r="H4" s="493"/>
    </row>
    <row r="5" spans="1:10" ht="21" customHeight="1" thickBot="1">
      <c r="A5" s="146"/>
      <c r="B5" s="146"/>
      <c r="C5" s="146"/>
      <c r="D5" s="194"/>
      <c r="E5" s="143" t="s">
        <v>110</v>
      </c>
      <c r="F5" s="144"/>
      <c r="G5" s="194"/>
      <c r="H5" s="494"/>
    </row>
    <row r="6" spans="1:10">
      <c r="A6" s="446"/>
      <c r="B6" s="446"/>
      <c r="C6" s="446"/>
      <c r="D6" s="446"/>
      <c r="E6" s="446"/>
      <c r="F6" s="446"/>
      <c r="G6" s="446"/>
      <c r="H6" s="446"/>
    </row>
    <row r="7" spans="1:10" ht="25.25" customHeight="1">
      <c r="A7" s="190" t="s">
        <v>109</v>
      </c>
      <c r="B7" s="190" t="s">
        <v>108</v>
      </c>
      <c r="C7" s="190" t="s">
        <v>107</v>
      </c>
      <c r="D7" s="193" t="s">
        <v>106</v>
      </c>
      <c r="E7" s="192" t="s">
        <v>105</v>
      </c>
      <c r="F7" s="190" t="s">
        <v>104</v>
      </c>
      <c r="G7" s="191" t="s">
        <v>103</v>
      </c>
      <c r="H7" s="266" t="s">
        <v>158</v>
      </c>
    </row>
    <row r="8" spans="1:10" ht="22.25" customHeight="1">
      <c r="A8" s="203" t="s">
        <v>101</v>
      </c>
      <c r="B8" s="189" t="s">
        <v>126</v>
      </c>
      <c r="C8" s="189"/>
      <c r="D8" s="187"/>
      <c r="E8" s="189"/>
      <c r="F8" s="188" t="s">
        <v>98</v>
      </c>
      <c r="G8" s="187">
        <f>SUM(G9:G23)</f>
        <v>10741470</v>
      </c>
      <c r="H8" s="186"/>
      <c r="J8" s="156"/>
    </row>
    <row r="9" spans="1:10" ht="22.25" customHeight="1">
      <c r="A9" s="414">
        <v>1</v>
      </c>
      <c r="B9" s="403" t="s">
        <v>159</v>
      </c>
      <c r="C9" s="411" t="s">
        <v>127</v>
      </c>
      <c r="D9" s="397">
        <f>'5月南昌搭建'!I7</f>
        <v>979470</v>
      </c>
      <c r="E9" s="412" t="s">
        <v>115</v>
      </c>
      <c r="F9" s="413">
        <v>1</v>
      </c>
      <c r="G9" s="397">
        <f t="shared" ref="G9:G23" si="0">D9*F9</f>
        <v>979470</v>
      </c>
      <c r="H9" s="489">
        <f>SUM(G9:G16)</f>
        <v>5764220</v>
      </c>
      <c r="J9" s="156"/>
    </row>
    <row r="10" spans="1:10" ht="22.25" customHeight="1">
      <c r="A10" s="155">
        <v>2</v>
      </c>
      <c r="B10" s="176" t="s">
        <v>160</v>
      </c>
      <c r="C10" s="204" t="s">
        <v>127</v>
      </c>
      <c r="D10" s="157">
        <f>'5月青岛搭建'!I7</f>
        <v>731450</v>
      </c>
      <c r="E10" s="116" t="s">
        <v>115</v>
      </c>
      <c r="F10" s="201">
        <v>1</v>
      </c>
      <c r="G10" s="157">
        <f t="shared" si="0"/>
        <v>731450</v>
      </c>
      <c r="H10" s="490"/>
      <c r="J10" s="156"/>
    </row>
    <row r="11" spans="1:10" ht="22.25" customHeight="1">
      <c r="A11" s="155">
        <v>3</v>
      </c>
      <c r="B11" s="176" t="s">
        <v>161</v>
      </c>
      <c r="C11" s="204" t="s">
        <v>127</v>
      </c>
      <c r="D11" s="157">
        <f>'7月西安搭建'!I7</f>
        <v>659050</v>
      </c>
      <c r="E11" s="116" t="s">
        <v>115</v>
      </c>
      <c r="F11" s="201">
        <v>1</v>
      </c>
      <c r="G11" s="157">
        <f t="shared" si="0"/>
        <v>659050</v>
      </c>
      <c r="H11" s="490"/>
      <c r="J11" s="156"/>
    </row>
    <row r="12" spans="1:10" ht="22.25" customHeight="1">
      <c r="A12" s="155">
        <v>4</v>
      </c>
      <c r="B12" s="176" t="s">
        <v>162</v>
      </c>
      <c r="C12" s="204" t="s">
        <v>127</v>
      </c>
      <c r="D12" s="157">
        <f>'8月哈尔滨搭建'!I7</f>
        <v>798050</v>
      </c>
      <c r="E12" s="116" t="s">
        <v>115</v>
      </c>
      <c r="F12" s="201">
        <v>1</v>
      </c>
      <c r="G12" s="157">
        <f t="shared" si="0"/>
        <v>798050</v>
      </c>
      <c r="H12" s="490"/>
      <c r="J12" s="156"/>
    </row>
    <row r="13" spans="1:10" ht="22.25" customHeight="1">
      <c r="A13" s="155">
        <v>5</v>
      </c>
      <c r="B13" s="176" t="s">
        <v>163</v>
      </c>
      <c r="C13" s="204" t="s">
        <v>127</v>
      </c>
      <c r="D13" s="157">
        <f>'9月济南搭建'!I7</f>
        <v>639050</v>
      </c>
      <c r="E13" s="116" t="s">
        <v>115</v>
      </c>
      <c r="F13" s="201">
        <v>1</v>
      </c>
      <c r="G13" s="157">
        <f t="shared" si="0"/>
        <v>639050</v>
      </c>
      <c r="H13" s="490"/>
      <c r="J13" s="156"/>
    </row>
    <row r="14" spans="1:10" ht="22.25" customHeight="1">
      <c r="A14" s="155">
        <v>6</v>
      </c>
      <c r="B14" s="176" t="s">
        <v>164</v>
      </c>
      <c r="C14" s="204" t="s">
        <v>127</v>
      </c>
      <c r="D14" s="157">
        <f>'10月合肥搭建'!I7</f>
        <v>662350</v>
      </c>
      <c r="E14" s="116" t="s">
        <v>115</v>
      </c>
      <c r="F14" s="201">
        <v>1</v>
      </c>
      <c r="G14" s="157">
        <f t="shared" si="0"/>
        <v>662350</v>
      </c>
      <c r="H14" s="490"/>
      <c r="J14" s="156"/>
    </row>
    <row r="15" spans="1:10" ht="22.25" customHeight="1">
      <c r="A15" s="155">
        <v>7</v>
      </c>
      <c r="B15" s="176" t="s">
        <v>165</v>
      </c>
      <c r="C15" s="204" t="s">
        <v>127</v>
      </c>
      <c r="D15" s="157">
        <f>'10月南昌搭建'!I7</f>
        <v>655750</v>
      </c>
      <c r="E15" s="116" t="s">
        <v>115</v>
      </c>
      <c r="F15" s="201">
        <v>1</v>
      </c>
      <c r="G15" s="157">
        <f t="shared" si="0"/>
        <v>655750</v>
      </c>
      <c r="H15" s="490"/>
      <c r="J15" s="156"/>
    </row>
    <row r="16" spans="1:10" ht="22.25" customHeight="1">
      <c r="A16" s="155">
        <v>8</v>
      </c>
      <c r="B16" s="176" t="s">
        <v>166</v>
      </c>
      <c r="C16" s="204" t="s">
        <v>127</v>
      </c>
      <c r="D16" s="157">
        <f>'11月郑州搭建'!I7</f>
        <v>639050</v>
      </c>
      <c r="E16" s="116" t="s">
        <v>115</v>
      </c>
      <c r="F16" s="201">
        <v>1</v>
      </c>
      <c r="G16" s="157">
        <f t="shared" si="0"/>
        <v>639050</v>
      </c>
      <c r="H16" s="491"/>
      <c r="J16" s="156"/>
    </row>
    <row r="17" spans="1:10" ht="22.25" customHeight="1">
      <c r="A17" s="155">
        <v>9</v>
      </c>
      <c r="B17" s="176" t="s">
        <v>167</v>
      </c>
      <c r="C17" s="204" t="s">
        <v>127</v>
      </c>
      <c r="D17" s="157">
        <f>'4月长沙搭建'!I7</f>
        <v>732350</v>
      </c>
      <c r="E17" s="116" t="s">
        <v>115</v>
      </c>
      <c r="F17" s="201">
        <v>1</v>
      </c>
      <c r="G17" s="157">
        <f t="shared" si="0"/>
        <v>732350</v>
      </c>
      <c r="H17" s="490">
        <f>SUM(G17:G23)</f>
        <v>4977250</v>
      </c>
      <c r="J17" s="156"/>
    </row>
    <row r="18" spans="1:10" ht="22.25" customHeight="1">
      <c r="A18" s="155">
        <v>10</v>
      </c>
      <c r="B18" s="176" t="s">
        <v>168</v>
      </c>
      <c r="C18" s="204" t="s">
        <v>127</v>
      </c>
      <c r="D18" s="157">
        <f>'6月厦门搭建'!I7</f>
        <v>732350</v>
      </c>
      <c r="E18" s="116" t="s">
        <v>115</v>
      </c>
      <c r="F18" s="201">
        <v>1</v>
      </c>
      <c r="G18" s="157">
        <f t="shared" si="0"/>
        <v>732350</v>
      </c>
      <c r="H18" s="490"/>
      <c r="J18" s="156"/>
    </row>
    <row r="19" spans="1:10" ht="22.25" customHeight="1">
      <c r="A19" s="155">
        <v>11</v>
      </c>
      <c r="B19" s="176" t="s">
        <v>169</v>
      </c>
      <c r="C19" s="204" t="s">
        <v>127</v>
      </c>
      <c r="D19" s="157">
        <f>'8月大连搭建'!I7</f>
        <v>616550</v>
      </c>
      <c r="E19" s="116" t="s">
        <v>115</v>
      </c>
      <c r="F19" s="201">
        <v>1</v>
      </c>
      <c r="G19" s="157">
        <f t="shared" si="0"/>
        <v>616550</v>
      </c>
      <c r="H19" s="490"/>
      <c r="J19" s="156"/>
    </row>
    <row r="20" spans="1:10" ht="22.25" customHeight="1">
      <c r="A20" s="155">
        <v>12</v>
      </c>
      <c r="B20" s="176" t="s">
        <v>170</v>
      </c>
      <c r="C20" s="204" t="s">
        <v>127</v>
      </c>
      <c r="D20" s="157">
        <f>'10月西安搭建'!I7</f>
        <v>705650</v>
      </c>
      <c r="E20" s="116" t="s">
        <v>115</v>
      </c>
      <c r="F20" s="201">
        <v>1</v>
      </c>
      <c r="G20" s="157">
        <f t="shared" si="0"/>
        <v>705650</v>
      </c>
      <c r="H20" s="490"/>
      <c r="J20" s="156"/>
    </row>
    <row r="21" spans="1:10" ht="22.25" customHeight="1">
      <c r="A21" s="155">
        <v>13</v>
      </c>
      <c r="B21" s="176" t="s">
        <v>171</v>
      </c>
      <c r="C21" s="204" t="s">
        <v>127</v>
      </c>
      <c r="D21" s="157">
        <f>'10月沈阳搭建'!I7</f>
        <v>682350</v>
      </c>
      <c r="E21" s="116" t="s">
        <v>115</v>
      </c>
      <c r="F21" s="201">
        <v>1</v>
      </c>
      <c r="G21" s="157">
        <f t="shared" si="0"/>
        <v>682350</v>
      </c>
      <c r="H21" s="490"/>
      <c r="J21" s="156"/>
    </row>
    <row r="22" spans="1:10" ht="22.25" customHeight="1">
      <c r="A22" s="155">
        <v>14</v>
      </c>
      <c r="B22" s="176" t="s">
        <v>172</v>
      </c>
      <c r="C22" s="204" t="s">
        <v>127</v>
      </c>
      <c r="D22" s="157">
        <f>'10月昆明搭建'!I7</f>
        <v>775650</v>
      </c>
      <c r="E22" s="116" t="s">
        <v>115</v>
      </c>
      <c r="F22" s="201">
        <v>1</v>
      </c>
      <c r="G22" s="157">
        <f t="shared" si="0"/>
        <v>775650</v>
      </c>
      <c r="H22" s="490"/>
      <c r="J22" s="156"/>
    </row>
    <row r="23" spans="1:10" ht="22.25" customHeight="1">
      <c r="A23" s="155">
        <v>15</v>
      </c>
      <c r="B23" s="176" t="s">
        <v>173</v>
      </c>
      <c r="C23" s="204" t="s">
        <v>127</v>
      </c>
      <c r="D23" s="157">
        <f>'10月贵阳搭建'!I7</f>
        <v>732350</v>
      </c>
      <c r="E23" s="116" t="s">
        <v>115</v>
      </c>
      <c r="F23" s="201">
        <v>1</v>
      </c>
      <c r="G23" s="157">
        <f t="shared" si="0"/>
        <v>732350</v>
      </c>
      <c r="H23" s="491"/>
      <c r="J23" s="156"/>
    </row>
    <row r="24" spans="1:10" ht="22.25" customHeight="1">
      <c r="A24" s="203" t="s">
        <v>100</v>
      </c>
      <c r="B24" s="189" t="s">
        <v>114</v>
      </c>
      <c r="C24" s="189"/>
      <c r="D24" s="187"/>
      <c r="E24" s="189"/>
      <c r="F24" s="188" t="s">
        <v>98</v>
      </c>
      <c r="G24" s="187">
        <f>G25</f>
        <v>240000</v>
      </c>
      <c r="H24" s="186"/>
      <c r="J24" s="156"/>
    </row>
    <row r="25" spans="1:10" ht="22.25" customHeight="1">
      <c r="A25" s="155">
        <v>1</v>
      </c>
      <c r="B25" s="170" t="s">
        <v>113</v>
      </c>
      <c r="C25" s="170"/>
      <c r="D25" s="200">
        <v>120000</v>
      </c>
      <c r="E25" s="202" t="s">
        <v>112</v>
      </c>
      <c r="F25" s="201">
        <v>2</v>
      </c>
      <c r="G25" s="200">
        <f>D25*F25</f>
        <v>240000</v>
      </c>
      <c r="H25" s="199" t="s">
        <v>68</v>
      </c>
      <c r="J25" s="156"/>
    </row>
    <row r="26" spans="1:10" ht="30" customHeight="1">
      <c r="A26" s="453" t="s">
        <v>79</v>
      </c>
      <c r="B26" s="453"/>
      <c r="C26" s="453"/>
      <c r="D26" s="450" t="s">
        <v>78</v>
      </c>
      <c r="E26" s="450"/>
      <c r="F26" s="450"/>
      <c r="G26" s="450"/>
      <c r="H26" s="153"/>
    </row>
    <row r="27" spans="1:10" ht="30" customHeight="1">
      <c r="A27" s="155" t="s">
        <v>77</v>
      </c>
      <c r="B27" s="452" t="s">
        <v>128</v>
      </c>
      <c r="C27" s="452"/>
      <c r="D27" s="438">
        <f>G8</f>
        <v>10741470</v>
      </c>
      <c r="E27" s="438"/>
      <c r="F27" s="438"/>
      <c r="G27" s="438"/>
      <c r="H27" s="136"/>
      <c r="J27" s="154"/>
    </row>
    <row r="28" spans="1:10" ht="30" customHeight="1">
      <c r="A28" s="155" t="s">
        <v>76</v>
      </c>
      <c r="B28" s="430" t="s">
        <v>111</v>
      </c>
      <c r="C28" s="430"/>
      <c r="D28" s="438">
        <f>G24</f>
        <v>240000</v>
      </c>
      <c r="E28" s="438"/>
      <c r="F28" s="438"/>
      <c r="G28" s="438"/>
      <c r="H28" s="198"/>
    </row>
    <row r="29" spans="1:10" ht="30" customHeight="1">
      <c r="A29" s="495" t="s">
        <v>74</v>
      </c>
      <c r="B29" s="495"/>
      <c r="C29" s="495"/>
      <c r="D29" s="496">
        <f>SUM(D27:G28)</f>
        <v>10981470</v>
      </c>
      <c r="E29" s="496"/>
      <c r="F29" s="496"/>
      <c r="G29" s="496"/>
      <c r="H29" s="153"/>
    </row>
    <row r="30" spans="1:10" ht="30" customHeight="1">
      <c r="A30" s="452" t="s">
        <v>73</v>
      </c>
      <c r="B30" s="452"/>
      <c r="C30" s="452"/>
      <c r="D30" s="438"/>
      <c r="E30" s="438"/>
      <c r="F30" s="438"/>
      <c r="G30" s="438"/>
      <c r="H30" s="136"/>
    </row>
    <row r="31" spans="1:10" ht="30" customHeight="1">
      <c r="A31" s="452" t="s">
        <v>72</v>
      </c>
      <c r="B31" s="452"/>
      <c r="C31" s="452"/>
      <c r="D31" s="438">
        <f>D29*H31</f>
        <v>658888.19999999995</v>
      </c>
      <c r="E31" s="438"/>
      <c r="F31" s="438"/>
      <c r="G31" s="438"/>
      <c r="H31" s="152">
        <v>0.06</v>
      </c>
    </row>
    <row r="32" spans="1:10" ht="30" customHeight="1">
      <c r="A32" s="451" t="s">
        <v>65</v>
      </c>
      <c r="B32" s="451"/>
      <c r="C32" s="451"/>
      <c r="D32" s="438">
        <f>SUM(D29:G31)</f>
        <v>11640358.199999999</v>
      </c>
      <c r="E32" s="438"/>
      <c r="F32" s="438"/>
      <c r="G32" s="438"/>
      <c r="H32" s="151"/>
    </row>
    <row r="33" spans="1:8" ht="30" customHeight="1">
      <c r="A33" s="451" t="s">
        <v>64</v>
      </c>
      <c r="B33" s="451"/>
      <c r="C33" s="451"/>
      <c r="D33" s="434"/>
      <c r="E33" s="434"/>
      <c r="F33" s="434"/>
      <c r="G33" s="434"/>
      <c r="H33" s="151"/>
    </row>
    <row r="34" spans="1:8">
      <c r="A34" s="111"/>
      <c r="H34" s="111"/>
    </row>
    <row r="35" spans="1:8">
      <c r="A35" s="111"/>
      <c r="H35" s="111"/>
    </row>
    <row r="36" spans="1:8">
      <c r="H36" s="111"/>
    </row>
  </sheetData>
  <mergeCells count="21">
    <mergeCell ref="A33:C33"/>
    <mergeCell ref="D33:G33"/>
    <mergeCell ref="A29:C29"/>
    <mergeCell ref="D29:G29"/>
    <mergeCell ref="A30:C30"/>
    <mergeCell ref="D30:G30"/>
    <mergeCell ref="B28:C28"/>
    <mergeCell ref="D28:G28"/>
    <mergeCell ref="A32:C32"/>
    <mergeCell ref="D32:G32"/>
    <mergeCell ref="A31:C31"/>
    <mergeCell ref="D31:G31"/>
    <mergeCell ref="H9:H16"/>
    <mergeCell ref="H17:H23"/>
    <mergeCell ref="B27:C27"/>
    <mergeCell ref="D27:G27"/>
    <mergeCell ref="A1:G1"/>
    <mergeCell ref="H1:H5"/>
    <mergeCell ref="A6:H6"/>
    <mergeCell ref="A26:C26"/>
    <mergeCell ref="D26:G26"/>
  </mergeCells>
  <phoneticPr fontId="3" type="noConversion"/>
  <printOptions horizontalCentered="1"/>
  <pageMargins left="3.9370078740157501E-2" right="3.9370078740157501E-2" top="0.196850393700787" bottom="0.196850393700787" header="0" footer="0"/>
  <pageSetup paperSize="9" scale="56" fitToHeight="4" orientation="portrait" horizontalDpi="1200" verticalDpi="1200"/>
  <headerFooter>
    <oddFooter>&amp;C&amp;"Arial,Regular"&amp;10&amp;F&amp;R&amp;"Arial,Regular"&amp;10Page &amp;P/&amp;N</oddFooter>
  </headerFooter>
  <ignoredErrors>
    <ignoredError sqref="G24" 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63604-D599-49E7-B732-D66A51EFC8AF}">
  <sheetPr>
    <pageSetUpPr fitToPage="1"/>
  </sheetPr>
  <dimension ref="A1:IM57"/>
  <sheetViews>
    <sheetView zoomScale="85" zoomScaleNormal="85" workbookViewId="0">
      <selection activeCell="K17" sqref="K17"/>
    </sheetView>
  </sheetViews>
  <sheetFormatPr baseColWidth="10" defaultColWidth="11" defaultRowHeight="14" customHeight="1"/>
  <cols>
    <col min="1" max="1" width="3.6640625" style="74" customWidth="1"/>
    <col min="2" max="2" width="7" style="20" customWidth="1"/>
    <col min="3" max="3" width="40.33203125" style="20" customWidth="1"/>
    <col min="4" max="4" width="27.6640625" style="20" customWidth="1"/>
    <col min="5" max="5" width="11.1640625" style="20" customWidth="1"/>
    <col min="6" max="6" width="10.83203125" style="20" customWidth="1"/>
    <col min="7" max="7" width="12" style="20" customWidth="1"/>
    <col min="8" max="8" width="11.1640625" style="20" customWidth="1"/>
    <col min="9" max="9" width="22.5" style="20" customWidth="1"/>
    <col min="10" max="10" width="7.83203125" style="102" customWidth="1"/>
    <col min="11" max="11" width="15" style="229" customWidth="1"/>
    <col min="12" max="256" width="11" style="20"/>
    <col min="257" max="257" width="3.6640625" style="20" customWidth="1"/>
    <col min="258" max="258" width="7" style="20" customWidth="1"/>
    <col min="259" max="259" width="36.33203125" style="20" customWidth="1"/>
    <col min="260" max="260" width="27.6640625" style="20" customWidth="1"/>
    <col min="261" max="262" width="10.33203125" style="20" customWidth="1"/>
    <col min="263" max="263" width="14.6640625" style="20" customWidth="1"/>
    <col min="264" max="264" width="16.83203125" style="20" customWidth="1"/>
    <col min="265" max="265" width="18.83203125" style="20" customWidth="1"/>
    <col min="266" max="266" width="11.1640625" style="20" customWidth="1"/>
    <col min="267" max="267" width="15" style="20" customWidth="1"/>
    <col min="268" max="512" width="11" style="20"/>
    <col min="513" max="513" width="3.6640625" style="20" customWidth="1"/>
    <col min="514" max="514" width="7" style="20" customWidth="1"/>
    <col min="515" max="515" width="36.33203125" style="20" customWidth="1"/>
    <col min="516" max="516" width="27.6640625" style="20" customWidth="1"/>
    <col min="517" max="518" width="10.33203125" style="20" customWidth="1"/>
    <col min="519" max="519" width="14.6640625" style="20" customWidth="1"/>
    <col min="520" max="520" width="16.83203125" style="20" customWidth="1"/>
    <col min="521" max="521" width="18.83203125" style="20" customWidth="1"/>
    <col min="522" max="522" width="11.1640625" style="20" customWidth="1"/>
    <col min="523" max="523" width="15" style="20" customWidth="1"/>
    <col min="524" max="768" width="11" style="20"/>
    <col min="769" max="769" width="3.6640625" style="20" customWidth="1"/>
    <col min="770" max="770" width="7" style="20" customWidth="1"/>
    <col min="771" max="771" width="36.33203125" style="20" customWidth="1"/>
    <col min="772" max="772" width="27.6640625" style="20" customWidth="1"/>
    <col min="773" max="774" width="10.33203125" style="20" customWidth="1"/>
    <col min="775" max="775" width="14.6640625" style="20" customWidth="1"/>
    <col min="776" max="776" width="16.83203125" style="20" customWidth="1"/>
    <col min="777" max="777" width="18.83203125" style="20" customWidth="1"/>
    <col min="778" max="778" width="11.1640625" style="20" customWidth="1"/>
    <col min="779" max="779" width="15" style="20" customWidth="1"/>
    <col min="780" max="1024" width="11" style="20"/>
    <col min="1025" max="1025" width="3.6640625" style="20" customWidth="1"/>
    <col min="1026" max="1026" width="7" style="20" customWidth="1"/>
    <col min="1027" max="1027" width="36.33203125" style="20" customWidth="1"/>
    <col min="1028" max="1028" width="27.6640625" style="20" customWidth="1"/>
    <col min="1029" max="1030" width="10.33203125" style="20" customWidth="1"/>
    <col min="1031" max="1031" width="14.6640625" style="20" customWidth="1"/>
    <col min="1032" max="1032" width="16.83203125" style="20" customWidth="1"/>
    <col min="1033" max="1033" width="18.83203125" style="20" customWidth="1"/>
    <col min="1034" max="1034" width="11.1640625" style="20" customWidth="1"/>
    <col min="1035" max="1035" width="15" style="20" customWidth="1"/>
    <col min="1036" max="1280" width="11" style="20"/>
    <col min="1281" max="1281" width="3.6640625" style="20" customWidth="1"/>
    <col min="1282" max="1282" width="7" style="20" customWidth="1"/>
    <col min="1283" max="1283" width="36.33203125" style="20" customWidth="1"/>
    <col min="1284" max="1284" width="27.6640625" style="20" customWidth="1"/>
    <col min="1285" max="1286" width="10.33203125" style="20" customWidth="1"/>
    <col min="1287" max="1287" width="14.6640625" style="20" customWidth="1"/>
    <col min="1288" max="1288" width="16.83203125" style="20" customWidth="1"/>
    <col min="1289" max="1289" width="18.83203125" style="20" customWidth="1"/>
    <col min="1290" max="1290" width="11.1640625" style="20" customWidth="1"/>
    <col min="1291" max="1291" width="15" style="20" customWidth="1"/>
    <col min="1292" max="1536" width="11" style="20"/>
    <col min="1537" max="1537" width="3.6640625" style="20" customWidth="1"/>
    <col min="1538" max="1538" width="7" style="20" customWidth="1"/>
    <col min="1539" max="1539" width="36.33203125" style="20" customWidth="1"/>
    <col min="1540" max="1540" width="27.6640625" style="20" customWidth="1"/>
    <col min="1541" max="1542" width="10.33203125" style="20" customWidth="1"/>
    <col min="1543" max="1543" width="14.6640625" style="20" customWidth="1"/>
    <col min="1544" max="1544" width="16.83203125" style="20" customWidth="1"/>
    <col min="1545" max="1545" width="18.83203125" style="20" customWidth="1"/>
    <col min="1546" max="1546" width="11.1640625" style="20" customWidth="1"/>
    <col min="1547" max="1547" width="15" style="20" customWidth="1"/>
    <col min="1548" max="1792" width="11" style="20"/>
    <col min="1793" max="1793" width="3.6640625" style="20" customWidth="1"/>
    <col min="1794" max="1794" width="7" style="20" customWidth="1"/>
    <col min="1795" max="1795" width="36.33203125" style="20" customWidth="1"/>
    <col min="1796" max="1796" width="27.6640625" style="20" customWidth="1"/>
    <col min="1797" max="1798" width="10.33203125" style="20" customWidth="1"/>
    <col min="1799" max="1799" width="14.6640625" style="20" customWidth="1"/>
    <col min="1800" max="1800" width="16.83203125" style="20" customWidth="1"/>
    <col min="1801" max="1801" width="18.83203125" style="20" customWidth="1"/>
    <col min="1802" max="1802" width="11.1640625" style="20" customWidth="1"/>
    <col min="1803" max="1803" width="15" style="20" customWidth="1"/>
    <col min="1804" max="2048" width="11" style="20"/>
    <col min="2049" max="2049" width="3.6640625" style="20" customWidth="1"/>
    <col min="2050" max="2050" width="7" style="20" customWidth="1"/>
    <col min="2051" max="2051" width="36.33203125" style="20" customWidth="1"/>
    <col min="2052" max="2052" width="27.6640625" style="20" customWidth="1"/>
    <col min="2053" max="2054" width="10.33203125" style="20" customWidth="1"/>
    <col min="2055" max="2055" width="14.6640625" style="20" customWidth="1"/>
    <col min="2056" max="2056" width="16.83203125" style="20" customWidth="1"/>
    <col min="2057" max="2057" width="18.83203125" style="20" customWidth="1"/>
    <col min="2058" max="2058" width="11.1640625" style="20" customWidth="1"/>
    <col min="2059" max="2059" width="15" style="20" customWidth="1"/>
    <col min="2060" max="2304" width="11" style="20"/>
    <col min="2305" max="2305" width="3.6640625" style="20" customWidth="1"/>
    <col min="2306" max="2306" width="7" style="20" customWidth="1"/>
    <col min="2307" max="2307" width="36.33203125" style="20" customWidth="1"/>
    <col min="2308" max="2308" width="27.6640625" style="20" customWidth="1"/>
    <col min="2309" max="2310" width="10.33203125" style="20" customWidth="1"/>
    <col min="2311" max="2311" width="14.6640625" style="20" customWidth="1"/>
    <col min="2312" max="2312" width="16.83203125" style="20" customWidth="1"/>
    <col min="2313" max="2313" width="18.83203125" style="20" customWidth="1"/>
    <col min="2314" max="2314" width="11.1640625" style="20" customWidth="1"/>
    <col min="2315" max="2315" width="15" style="20" customWidth="1"/>
    <col min="2316" max="2560" width="11" style="20"/>
    <col min="2561" max="2561" width="3.6640625" style="20" customWidth="1"/>
    <col min="2562" max="2562" width="7" style="20" customWidth="1"/>
    <col min="2563" max="2563" width="36.33203125" style="20" customWidth="1"/>
    <col min="2564" max="2564" width="27.6640625" style="20" customWidth="1"/>
    <col min="2565" max="2566" width="10.33203125" style="20" customWidth="1"/>
    <col min="2567" max="2567" width="14.6640625" style="20" customWidth="1"/>
    <col min="2568" max="2568" width="16.83203125" style="20" customWidth="1"/>
    <col min="2569" max="2569" width="18.83203125" style="20" customWidth="1"/>
    <col min="2570" max="2570" width="11.1640625" style="20" customWidth="1"/>
    <col min="2571" max="2571" width="15" style="20" customWidth="1"/>
    <col min="2572" max="2816" width="11" style="20"/>
    <col min="2817" max="2817" width="3.6640625" style="20" customWidth="1"/>
    <col min="2818" max="2818" width="7" style="20" customWidth="1"/>
    <col min="2819" max="2819" width="36.33203125" style="20" customWidth="1"/>
    <col min="2820" max="2820" width="27.6640625" style="20" customWidth="1"/>
    <col min="2821" max="2822" width="10.33203125" style="20" customWidth="1"/>
    <col min="2823" max="2823" width="14.6640625" style="20" customWidth="1"/>
    <col min="2824" max="2824" width="16.83203125" style="20" customWidth="1"/>
    <col min="2825" max="2825" width="18.83203125" style="20" customWidth="1"/>
    <col min="2826" max="2826" width="11.1640625" style="20" customWidth="1"/>
    <col min="2827" max="2827" width="15" style="20" customWidth="1"/>
    <col min="2828" max="3072" width="11" style="20"/>
    <col min="3073" max="3073" width="3.6640625" style="20" customWidth="1"/>
    <col min="3074" max="3074" width="7" style="20" customWidth="1"/>
    <col min="3075" max="3075" width="36.33203125" style="20" customWidth="1"/>
    <col min="3076" max="3076" width="27.6640625" style="20" customWidth="1"/>
    <col min="3077" max="3078" width="10.33203125" style="20" customWidth="1"/>
    <col min="3079" max="3079" width="14.6640625" style="20" customWidth="1"/>
    <col min="3080" max="3080" width="16.83203125" style="20" customWidth="1"/>
    <col min="3081" max="3081" width="18.83203125" style="20" customWidth="1"/>
    <col min="3082" max="3082" width="11.1640625" style="20" customWidth="1"/>
    <col min="3083" max="3083" width="15" style="20" customWidth="1"/>
    <col min="3084" max="3328" width="11" style="20"/>
    <col min="3329" max="3329" width="3.6640625" style="20" customWidth="1"/>
    <col min="3330" max="3330" width="7" style="20" customWidth="1"/>
    <col min="3331" max="3331" width="36.33203125" style="20" customWidth="1"/>
    <col min="3332" max="3332" width="27.6640625" style="20" customWidth="1"/>
    <col min="3333" max="3334" width="10.33203125" style="20" customWidth="1"/>
    <col min="3335" max="3335" width="14.6640625" style="20" customWidth="1"/>
    <col min="3336" max="3336" width="16.83203125" style="20" customWidth="1"/>
    <col min="3337" max="3337" width="18.83203125" style="20" customWidth="1"/>
    <col min="3338" max="3338" width="11.1640625" style="20" customWidth="1"/>
    <col min="3339" max="3339" width="15" style="20" customWidth="1"/>
    <col min="3340" max="3584" width="11" style="20"/>
    <col min="3585" max="3585" width="3.6640625" style="20" customWidth="1"/>
    <col min="3586" max="3586" width="7" style="20" customWidth="1"/>
    <col min="3587" max="3587" width="36.33203125" style="20" customWidth="1"/>
    <col min="3588" max="3588" width="27.6640625" style="20" customWidth="1"/>
    <col min="3589" max="3590" width="10.33203125" style="20" customWidth="1"/>
    <col min="3591" max="3591" width="14.6640625" style="20" customWidth="1"/>
    <col min="3592" max="3592" width="16.83203125" style="20" customWidth="1"/>
    <col min="3593" max="3593" width="18.83203125" style="20" customWidth="1"/>
    <col min="3594" max="3594" width="11.1640625" style="20" customWidth="1"/>
    <col min="3595" max="3595" width="15" style="20" customWidth="1"/>
    <col min="3596" max="3840" width="11" style="20"/>
    <col min="3841" max="3841" width="3.6640625" style="20" customWidth="1"/>
    <col min="3842" max="3842" width="7" style="20" customWidth="1"/>
    <col min="3843" max="3843" width="36.33203125" style="20" customWidth="1"/>
    <col min="3844" max="3844" width="27.6640625" style="20" customWidth="1"/>
    <col min="3845" max="3846" width="10.33203125" style="20" customWidth="1"/>
    <col min="3847" max="3847" width="14.6640625" style="20" customWidth="1"/>
    <col min="3848" max="3848" width="16.83203125" style="20" customWidth="1"/>
    <col min="3849" max="3849" width="18.83203125" style="20" customWidth="1"/>
    <col min="3850" max="3850" width="11.1640625" style="20" customWidth="1"/>
    <col min="3851" max="3851" width="15" style="20" customWidth="1"/>
    <col min="3852" max="4096" width="11" style="20"/>
    <col min="4097" max="4097" width="3.6640625" style="20" customWidth="1"/>
    <col min="4098" max="4098" width="7" style="20" customWidth="1"/>
    <col min="4099" max="4099" width="36.33203125" style="20" customWidth="1"/>
    <col min="4100" max="4100" width="27.6640625" style="20" customWidth="1"/>
    <col min="4101" max="4102" width="10.33203125" style="20" customWidth="1"/>
    <col min="4103" max="4103" width="14.6640625" style="20" customWidth="1"/>
    <col min="4104" max="4104" width="16.83203125" style="20" customWidth="1"/>
    <col min="4105" max="4105" width="18.83203125" style="20" customWidth="1"/>
    <col min="4106" max="4106" width="11.1640625" style="20" customWidth="1"/>
    <col min="4107" max="4107" width="15" style="20" customWidth="1"/>
    <col min="4108" max="4352" width="11" style="20"/>
    <col min="4353" max="4353" width="3.6640625" style="20" customWidth="1"/>
    <col min="4354" max="4354" width="7" style="20" customWidth="1"/>
    <col min="4355" max="4355" width="36.33203125" style="20" customWidth="1"/>
    <col min="4356" max="4356" width="27.6640625" style="20" customWidth="1"/>
    <col min="4357" max="4358" width="10.33203125" style="20" customWidth="1"/>
    <col min="4359" max="4359" width="14.6640625" style="20" customWidth="1"/>
    <col min="4360" max="4360" width="16.83203125" style="20" customWidth="1"/>
    <col min="4361" max="4361" width="18.83203125" style="20" customWidth="1"/>
    <col min="4362" max="4362" width="11.1640625" style="20" customWidth="1"/>
    <col min="4363" max="4363" width="15" style="20" customWidth="1"/>
    <col min="4364" max="4608" width="11" style="20"/>
    <col min="4609" max="4609" width="3.6640625" style="20" customWidth="1"/>
    <col min="4610" max="4610" width="7" style="20" customWidth="1"/>
    <col min="4611" max="4611" width="36.33203125" style="20" customWidth="1"/>
    <col min="4612" max="4612" width="27.6640625" style="20" customWidth="1"/>
    <col min="4613" max="4614" width="10.33203125" style="20" customWidth="1"/>
    <col min="4615" max="4615" width="14.6640625" style="20" customWidth="1"/>
    <col min="4616" max="4616" width="16.83203125" style="20" customWidth="1"/>
    <col min="4617" max="4617" width="18.83203125" style="20" customWidth="1"/>
    <col min="4618" max="4618" width="11.1640625" style="20" customWidth="1"/>
    <col min="4619" max="4619" width="15" style="20" customWidth="1"/>
    <col min="4620" max="4864" width="11" style="20"/>
    <col min="4865" max="4865" width="3.6640625" style="20" customWidth="1"/>
    <col min="4866" max="4866" width="7" style="20" customWidth="1"/>
    <col min="4867" max="4867" width="36.33203125" style="20" customWidth="1"/>
    <col min="4868" max="4868" width="27.6640625" style="20" customWidth="1"/>
    <col min="4869" max="4870" width="10.33203125" style="20" customWidth="1"/>
    <col min="4871" max="4871" width="14.6640625" style="20" customWidth="1"/>
    <col min="4872" max="4872" width="16.83203125" style="20" customWidth="1"/>
    <col min="4873" max="4873" width="18.83203125" style="20" customWidth="1"/>
    <col min="4874" max="4874" width="11.1640625" style="20" customWidth="1"/>
    <col min="4875" max="4875" width="15" style="20" customWidth="1"/>
    <col min="4876" max="5120" width="11" style="20"/>
    <col min="5121" max="5121" width="3.6640625" style="20" customWidth="1"/>
    <col min="5122" max="5122" width="7" style="20" customWidth="1"/>
    <col min="5123" max="5123" width="36.33203125" style="20" customWidth="1"/>
    <col min="5124" max="5124" width="27.6640625" style="20" customWidth="1"/>
    <col min="5125" max="5126" width="10.33203125" style="20" customWidth="1"/>
    <col min="5127" max="5127" width="14.6640625" style="20" customWidth="1"/>
    <col min="5128" max="5128" width="16.83203125" style="20" customWidth="1"/>
    <col min="5129" max="5129" width="18.83203125" style="20" customWidth="1"/>
    <col min="5130" max="5130" width="11.1640625" style="20" customWidth="1"/>
    <col min="5131" max="5131" width="15" style="20" customWidth="1"/>
    <col min="5132" max="5376" width="11" style="20"/>
    <col min="5377" max="5377" width="3.6640625" style="20" customWidth="1"/>
    <col min="5378" max="5378" width="7" style="20" customWidth="1"/>
    <col min="5379" max="5379" width="36.33203125" style="20" customWidth="1"/>
    <col min="5380" max="5380" width="27.6640625" style="20" customWidth="1"/>
    <col min="5381" max="5382" width="10.33203125" style="20" customWidth="1"/>
    <col min="5383" max="5383" width="14.6640625" style="20" customWidth="1"/>
    <col min="5384" max="5384" width="16.83203125" style="20" customWidth="1"/>
    <col min="5385" max="5385" width="18.83203125" style="20" customWidth="1"/>
    <col min="5386" max="5386" width="11.1640625" style="20" customWidth="1"/>
    <col min="5387" max="5387" width="15" style="20" customWidth="1"/>
    <col min="5388" max="5632" width="11" style="20"/>
    <col min="5633" max="5633" width="3.6640625" style="20" customWidth="1"/>
    <col min="5634" max="5634" width="7" style="20" customWidth="1"/>
    <col min="5635" max="5635" width="36.33203125" style="20" customWidth="1"/>
    <col min="5636" max="5636" width="27.6640625" style="20" customWidth="1"/>
    <col min="5637" max="5638" width="10.33203125" style="20" customWidth="1"/>
    <col min="5639" max="5639" width="14.6640625" style="20" customWidth="1"/>
    <col min="5640" max="5640" width="16.83203125" style="20" customWidth="1"/>
    <col min="5641" max="5641" width="18.83203125" style="20" customWidth="1"/>
    <col min="5642" max="5642" width="11.1640625" style="20" customWidth="1"/>
    <col min="5643" max="5643" width="15" style="20" customWidth="1"/>
    <col min="5644" max="5888" width="11" style="20"/>
    <col min="5889" max="5889" width="3.6640625" style="20" customWidth="1"/>
    <col min="5890" max="5890" width="7" style="20" customWidth="1"/>
    <col min="5891" max="5891" width="36.33203125" style="20" customWidth="1"/>
    <col min="5892" max="5892" width="27.6640625" style="20" customWidth="1"/>
    <col min="5893" max="5894" width="10.33203125" style="20" customWidth="1"/>
    <col min="5895" max="5895" width="14.6640625" style="20" customWidth="1"/>
    <col min="5896" max="5896" width="16.83203125" style="20" customWidth="1"/>
    <col min="5897" max="5897" width="18.83203125" style="20" customWidth="1"/>
    <col min="5898" max="5898" width="11.1640625" style="20" customWidth="1"/>
    <col min="5899" max="5899" width="15" style="20" customWidth="1"/>
    <col min="5900" max="6144" width="11" style="20"/>
    <col min="6145" max="6145" width="3.6640625" style="20" customWidth="1"/>
    <col min="6146" max="6146" width="7" style="20" customWidth="1"/>
    <col min="6147" max="6147" width="36.33203125" style="20" customWidth="1"/>
    <col min="6148" max="6148" width="27.6640625" style="20" customWidth="1"/>
    <col min="6149" max="6150" width="10.33203125" style="20" customWidth="1"/>
    <col min="6151" max="6151" width="14.6640625" style="20" customWidth="1"/>
    <col min="6152" max="6152" width="16.83203125" style="20" customWidth="1"/>
    <col min="6153" max="6153" width="18.83203125" style="20" customWidth="1"/>
    <col min="6154" max="6154" width="11.1640625" style="20" customWidth="1"/>
    <col min="6155" max="6155" width="15" style="20" customWidth="1"/>
    <col min="6156" max="6400" width="11" style="20"/>
    <col min="6401" max="6401" width="3.6640625" style="20" customWidth="1"/>
    <col min="6402" max="6402" width="7" style="20" customWidth="1"/>
    <col min="6403" max="6403" width="36.33203125" style="20" customWidth="1"/>
    <col min="6404" max="6404" width="27.6640625" style="20" customWidth="1"/>
    <col min="6405" max="6406" width="10.33203125" style="20" customWidth="1"/>
    <col min="6407" max="6407" width="14.6640625" style="20" customWidth="1"/>
    <col min="6408" max="6408" width="16.83203125" style="20" customWidth="1"/>
    <col min="6409" max="6409" width="18.83203125" style="20" customWidth="1"/>
    <col min="6410" max="6410" width="11.1640625" style="20" customWidth="1"/>
    <col min="6411" max="6411" width="15" style="20" customWidth="1"/>
    <col min="6412" max="6656" width="11" style="20"/>
    <col min="6657" max="6657" width="3.6640625" style="20" customWidth="1"/>
    <col min="6658" max="6658" width="7" style="20" customWidth="1"/>
    <col min="6659" max="6659" width="36.33203125" style="20" customWidth="1"/>
    <col min="6660" max="6660" width="27.6640625" style="20" customWidth="1"/>
    <col min="6661" max="6662" width="10.33203125" style="20" customWidth="1"/>
    <col min="6663" max="6663" width="14.6640625" style="20" customWidth="1"/>
    <col min="6664" max="6664" width="16.83203125" style="20" customWidth="1"/>
    <col min="6665" max="6665" width="18.83203125" style="20" customWidth="1"/>
    <col min="6666" max="6666" width="11.1640625" style="20" customWidth="1"/>
    <col min="6667" max="6667" width="15" style="20" customWidth="1"/>
    <col min="6668" max="6912" width="11" style="20"/>
    <col min="6913" max="6913" width="3.6640625" style="20" customWidth="1"/>
    <col min="6914" max="6914" width="7" style="20" customWidth="1"/>
    <col min="6915" max="6915" width="36.33203125" style="20" customWidth="1"/>
    <col min="6916" max="6916" width="27.6640625" style="20" customWidth="1"/>
    <col min="6917" max="6918" width="10.33203125" style="20" customWidth="1"/>
    <col min="6919" max="6919" width="14.6640625" style="20" customWidth="1"/>
    <col min="6920" max="6920" width="16.83203125" style="20" customWidth="1"/>
    <col min="6921" max="6921" width="18.83203125" style="20" customWidth="1"/>
    <col min="6922" max="6922" width="11.1640625" style="20" customWidth="1"/>
    <col min="6923" max="6923" width="15" style="20" customWidth="1"/>
    <col min="6924" max="7168" width="11" style="20"/>
    <col min="7169" max="7169" width="3.6640625" style="20" customWidth="1"/>
    <col min="7170" max="7170" width="7" style="20" customWidth="1"/>
    <col min="7171" max="7171" width="36.33203125" style="20" customWidth="1"/>
    <col min="7172" max="7172" width="27.6640625" style="20" customWidth="1"/>
    <col min="7173" max="7174" width="10.33203125" style="20" customWidth="1"/>
    <col min="7175" max="7175" width="14.6640625" style="20" customWidth="1"/>
    <col min="7176" max="7176" width="16.83203125" style="20" customWidth="1"/>
    <col min="7177" max="7177" width="18.83203125" style="20" customWidth="1"/>
    <col min="7178" max="7178" width="11.1640625" style="20" customWidth="1"/>
    <col min="7179" max="7179" width="15" style="20" customWidth="1"/>
    <col min="7180" max="7424" width="11" style="20"/>
    <col min="7425" max="7425" width="3.6640625" style="20" customWidth="1"/>
    <col min="7426" max="7426" width="7" style="20" customWidth="1"/>
    <col min="7427" max="7427" width="36.33203125" style="20" customWidth="1"/>
    <col min="7428" max="7428" width="27.6640625" style="20" customWidth="1"/>
    <col min="7429" max="7430" width="10.33203125" style="20" customWidth="1"/>
    <col min="7431" max="7431" width="14.6640625" style="20" customWidth="1"/>
    <col min="7432" max="7432" width="16.83203125" style="20" customWidth="1"/>
    <col min="7433" max="7433" width="18.83203125" style="20" customWidth="1"/>
    <col min="7434" max="7434" width="11.1640625" style="20" customWidth="1"/>
    <col min="7435" max="7435" width="15" style="20" customWidth="1"/>
    <col min="7436" max="7680" width="11" style="20"/>
    <col min="7681" max="7681" width="3.6640625" style="20" customWidth="1"/>
    <col min="7682" max="7682" width="7" style="20" customWidth="1"/>
    <col min="7683" max="7683" width="36.33203125" style="20" customWidth="1"/>
    <col min="7684" max="7684" width="27.6640625" style="20" customWidth="1"/>
    <col min="7685" max="7686" width="10.33203125" style="20" customWidth="1"/>
    <col min="7687" max="7687" width="14.6640625" style="20" customWidth="1"/>
    <col min="7688" max="7688" width="16.83203125" style="20" customWidth="1"/>
    <col min="7689" max="7689" width="18.83203125" style="20" customWidth="1"/>
    <col min="7690" max="7690" width="11.1640625" style="20" customWidth="1"/>
    <col min="7691" max="7691" width="15" style="20" customWidth="1"/>
    <col min="7692" max="7936" width="11" style="20"/>
    <col min="7937" max="7937" width="3.6640625" style="20" customWidth="1"/>
    <col min="7938" max="7938" width="7" style="20" customWidth="1"/>
    <col min="7939" max="7939" width="36.33203125" style="20" customWidth="1"/>
    <col min="7940" max="7940" width="27.6640625" style="20" customWidth="1"/>
    <col min="7941" max="7942" width="10.33203125" style="20" customWidth="1"/>
    <col min="7943" max="7943" width="14.6640625" style="20" customWidth="1"/>
    <col min="7944" max="7944" width="16.83203125" style="20" customWidth="1"/>
    <col min="7945" max="7945" width="18.83203125" style="20" customWidth="1"/>
    <col min="7946" max="7946" width="11.1640625" style="20" customWidth="1"/>
    <col min="7947" max="7947" width="15" style="20" customWidth="1"/>
    <col min="7948" max="8192" width="11" style="20"/>
    <col min="8193" max="8193" width="3.6640625" style="20" customWidth="1"/>
    <col min="8194" max="8194" width="7" style="20" customWidth="1"/>
    <col min="8195" max="8195" width="36.33203125" style="20" customWidth="1"/>
    <col min="8196" max="8196" width="27.6640625" style="20" customWidth="1"/>
    <col min="8197" max="8198" width="10.33203125" style="20" customWidth="1"/>
    <col min="8199" max="8199" width="14.6640625" style="20" customWidth="1"/>
    <col min="8200" max="8200" width="16.83203125" style="20" customWidth="1"/>
    <col min="8201" max="8201" width="18.83203125" style="20" customWidth="1"/>
    <col min="8202" max="8202" width="11.1640625" style="20" customWidth="1"/>
    <col min="8203" max="8203" width="15" style="20" customWidth="1"/>
    <col min="8204" max="8448" width="11" style="20"/>
    <col min="8449" max="8449" width="3.6640625" style="20" customWidth="1"/>
    <col min="8450" max="8450" width="7" style="20" customWidth="1"/>
    <col min="8451" max="8451" width="36.33203125" style="20" customWidth="1"/>
    <col min="8452" max="8452" width="27.6640625" style="20" customWidth="1"/>
    <col min="8453" max="8454" width="10.33203125" style="20" customWidth="1"/>
    <col min="8455" max="8455" width="14.6640625" style="20" customWidth="1"/>
    <col min="8456" max="8456" width="16.83203125" style="20" customWidth="1"/>
    <col min="8457" max="8457" width="18.83203125" style="20" customWidth="1"/>
    <col min="8458" max="8458" width="11.1640625" style="20" customWidth="1"/>
    <col min="8459" max="8459" width="15" style="20" customWidth="1"/>
    <col min="8460" max="8704" width="11" style="20"/>
    <col min="8705" max="8705" width="3.6640625" style="20" customWidth="1"/>
    <col min="8706" max="8706" width="7" style="20" customWidth="1"/>
    <col min="8707" max="8707" width="36.33203125" style="20" customWidth="1"/>
    <col min="8708" max="8708" width="27.6640625" style="20" customWidth="1"/>
    <col min="8709" max="8710" width="10.33203125" style="20" customWidth="1"/>
    <col min="8711" max="8711" width="14.6640625" style="20" customWidth="1"/>
    <col min="8712" max="8712" width="16.83203125" style="20" customWidth="1"/>
    <col min="8713" max="8713" width="18.83203125" style="20" customWidth="1"/>
    <col min="8714" max="8714" width="11.1640625" style="20" customWidth="1"/>
    <col min="8715" max="8715" width="15" style="20" customWidth="1"/>
    <col min="8716" max="8960" width="11" style="20"/>
    <col min="8961" max="8961" width="3.6640625" style="20" customWidth="1"/>
    <col min="8962" max="8962" width="7" style="20" customWidth="1"/>
    <col min="8963" max="8963" width="36.33203125" style="20" customWidth="1"/>
    <col min="8964" max="8964" width="27.6640625" style="20" customWidth="1"/>
    <col min="8965" max="8966" width="10.33203125" style="20" customWidth="1"/>
    <col min="8967" max="8967" width="14.6640625" style="20" customWidth="1"/>
    <col min="8968" max="8968" width="16.83203125" style="20" customWidth="1"/>
    <col min="8969" max="8969" width="18.83203125" style="20" customWidth="1"/>
    <col min="8970" max="8970" width="11.1640625" style="20" customWidth="1"/>
    <col min="8971" max="8971" width="15" style="20" customWidth="1"/>
    <col min="8972" max="9216" width="11" style="20"/>
    <col min="9217" max="9217" width="3.6640625" style="20" customWidth="1"/>
    <col min="9218" max="9218" width="7" style="20" customWidth="1"/>
    <col min="9219" max="9219" width="36.33203125" style="20" customWidth="1"/>
    <col min="9220" max="9220" width="27.6640625" style="20" customWidth="1"/>
    <col min="9221" max="9222" width="10.33203125" style="20" customWidth="1"/>
    <col min="9223" max="9223" width="14.6640625" style="20" customWidth="1"/>
    <col min="9224" max="9224" width="16.83203125" style="20" customWidth="1"/>
    <col min="9225" max="9225" width="18.83203125" style="20" customWidth="1"/>
    <col min="9226" max="9226" width="11.1640625" style="20" customWidth="1"/>
    <col min="9227" max="9227" width="15" style="20" customWidth="1"/>
    <col min="9228" max="9472" width="11" style="20"/>
    <col min="9473" max="9473" width="3.6640625" style="20" customWidth="1"/>
    <col min="9474" max="9474" width="7" style="20" customWidth="1"/>
    <col min="9475" max="9475" width="36.33203125" style="20" customWidth="1"/>
    <col min="9476" max="9476" width="27.6640625" style="20" customWidth="1"/>
    <col min="9477" max="9478" width="10.33203125" style="20" customWidth="1"/>
    <col min="9479" max="9479" width="14.6640625" style="20" customWidth="1"/>
    <col min="9480" max="9480" width="16.83203125" style="20" customWidth="1"/>
    <col min="9481" max="9481" width="18.83203125" style="20" customWidth="1"/>
    <col min="9482" max="9482" width="11.1640625" style="20" customWidth="1"/>
    <col min="9483" max="9483" width="15" style="20" customWidth="1"/>
    <col min="9484" max="9728" width="11" style="20"/>
    <col min="9729" max="9729" width="3.6640625" style="20" customWidth="1"/>
    <col min="9730" max="9730" width="7" style="20" customWidth="1"/>
    <col min="9731" max="9731" width="36.33203125" style="20" customWidth="1"/>
    <col min="9732" max="9732" width="27.6640625" style="20" customWidth="1"/>
    <col min="9733" max="9734" width="10.33203125" style="20" customWidth="1"/>
    <col min="9735" max="9735" width="14.6640625" style="20" customWidth="1"/>
    <col min="9736" max="9736" width="16.83203125" style="20" customWidth="1"/>
    <col min="9737" max="9737" width="18.83203125" style="20" customWidth="1"/>
    <col min="9738" max="9738" width="11.1640625" style="20" customWidth="1"/>
    <col min="9739" max="9739" width="15" style="20" customWidth="1"/>
    <col min="9740" max="9984" width="11" style="20"/>
    <col min="9985" max="9985" width="3.6640625" style="20" customWidth="1"/>
    <col min="9986" max="9986" width="7" style="20" customWidth="1"/>
    <col min="9987" max="9987" width="36.33203125" style="20" customWidth="1"/>
    <col min="9988" max="9988" width="27.6640625" style="20" customWidth="1"/>
    <col min="9989" max="9990" width="10.33203125" style="20" customWidth="1"/>
    <col min="9991" max="9991" width="14.6640625" style="20" customWidth="1"/>
    <col min="9992" max="9992" width="16.83203125" style="20" customWidth="1"/>
    <col min="9993" max="9993" width="18.83203125" style="20" customWidth="1"/>
    <col min="9994" max="9994" width="11.1640625" style="20" customWidth="1"/>
    <col min="9995" max="9995" width="15" style="20" customWidth="1"/>
    <col min="9996" max="10240" width="11" style="20"/>
    <col min="10241" max="10241" width="3.6640625" style="20" customWidth="1"/>
    <col min="10242" max="10242" width="7" style="20" customWidth="1"/>
    <col min="10243" max="10243" width="36.33203125" style="20" customWidth="1"/>
    <col min="10244" max="10244" width="27.6640625" style="20" customWidth="1"/>
    <col min="10245" max="10246" width="10.33203125" style="20" customWidth="1"/>
    <col min="10247" max="10247" width="14.6640625" style="20" customWidth="1"/>
    <col min="10248" max="10248" width="16.83203125" style="20" customWidth="1"/>
    <col min="10249" max="10249" width="18.83203125" style="20" customWidth="1"/>
    <col min="10250" max="10250" width="11.1640625" style="20" customWidth="1"/>
    <col min="10251" max="10251" width="15" style="20" customWidth="1"/>
    <col min="10252" max="10496" width="11" style="20"/>
    <col min="10497" max="10497" width="3.6640625" style="20" customWidth="1"/>
    <col min="10498" max="10498" width="7" style="20" customWidth="1"/>
    <col min="10499" max="10499" width="36.33203125" style="20" customWidth="1"/>
    <col min="10500" max="10500" width="27.6640625" style="20" customWidth="1"/>
    <col min="10501" max="10502" width="10.33203125" style="20" customWidth="1"/>
    <col min="10503" max="10503" width="14.6640625" style="20" customWidth="1"/>
    <col min="10504" max="10504" width="16.83203125" style="20" customWidth="1"/>
    <col min="10505" max="10505" width="18.83203125" style="20" customWidth="1"/>
    <col min="10506" max="10506" width="11.1640625" style="20" customWidth="1"/>
    <col min="10507" max="10507" width="15" style="20" customWidth="1"/>
    <col min="10508" max="10752" width="11" style="20"/>
    <col min="10753" max="10753" width="3.6640625" style="20" customWidth="1"/>
    <col min="10754" max="10754" width="7" style="20" customWidth="1"/>
    <col min="10755" max="10755" width="36.33203125" style="20" customWidth="1"/>
    <col min="10756" max="10756" width="27.6640625" style="20" customWidth="1"/>
    <col min="10757" max="10758" width="10.33203125" style="20" customWidth="1"/>
    <col min="10759" max="10759" width="14.6640625" style="20" customWidth="1"/>
    <col min="10760" max="10760" width="16.83203125" style="20" customWidth="1"/>
    <col min="10761" max="10761" width="18.83203125" style="20" customWidth="1"/>
    <col min="10762" max="10762" width="11.1640625" style="20" customWidth="1"/>
    <col min="10763" max="10763" width="15" style="20" customWidth="1"/>
    <col min="10764" max="11008" width="11" style="20"/>
    <col min="11009" max="11009" width="3.6640625" style="20" customWidth="1"/>
    <col min="11010" max="11010" width="7" style="20" customWidth="1"/>
    <col min="11011" max="11011" width="36.33203125" style="20" customWidth="1"/>
    <col min="11012" max="11012" width="27.6640625" style="20" customWidth="1"/>
    <col min="11013" max="11014" width="10.33203125" style="20" customWidth="1"/>
    <col min="11015" max="11015" width="14.6640625" style="20" customWidth="1"/>
    <col min="11016" max="11016" width="16.83203125" style="20" customWidth="1"/>
    <col min="11017" max="11017" width="18.83203125" style="20" customWidth="1"/>
    <col min="11018" max="11018" width="11.1640625" style="20" customWidth="1"/>
    <col min="11019" max="11019" width="15" style="20" customWidth="1"/>
    <col min="11020" max="11264" width="11" style="20"/>
    <col min="11265" max="11265" width="3.6640625" style="20" customWidth="1"/>
    <col min="11266" max="11266" width="7" style="20" customWidth="1"/>
    <col min="11267" max="11267" width="36.33203125" style="20" customWidth="1"/>
    <col min="11268" max="11268" width="27.6640625" style="20" customWidth="1"/>
    <col min="11269" max="11270" width="10.33203125" style="20" customWidth="1"/>
    <col min="11271" max="11271" width="14.6640625" style="20" customWidth="1"/>
    <col min="11272" max="11272" width="16.83203125" style="20" customWidth="1"/>
    <col min="11273" max="11273" width="18.83203125" style="20" customWidth="1"/>
    <col min="11274" max="11274" width="11.1640625" style="20" customWidth="1"/>
    <col min="11275" max="11275" width="15" style="20" customWidth="1"/>
    <col min="11276" max="11520" width="11" style="20"/>
    <col min="11521" max="11521" width="3.6640625" style="20" customWidth="1"/>
    <col min="11522" max="11522" width="7" style="20" customWidth="1"/>
    <col min="11523" max="11523" width="36.33203125" style="20" customWidth="1"/>
    <col min="11524" max="11524" width="27.6640625" style="20" customWidth="1"/>
    <col min="11525" max="11526" width="10.33203125" style="20" customWidth="1"/>
    <col min="11527" max="11527" width="14.6640625" style="20" customWidth="1"/>
    <col min="11528" max="11528" width="16.83203125" style="20" customWidth="1"/>
    <col min="11529" max="11529" width="18.83203125" style="20" customWidth="1"/>
    <col min="11530" max="11530" width="11.1640625" style="20" customWidth="1"/>
    <col min="11531" max="11531" width="15" style="20" customWidth="1"/>
    <col min="11532" max="11776" width="11" style="20"/>
    <col min="11777" max="11777" width="3.6640625" style="20" customWidth="1"/>
    <col min="11778" max="11778" width="7" style="20" customWidth="1"/>
    <col min="11779" max="11779" width="36.33203125" style="20" customWidth="1"/>
    <col min="11780" max="11780" width="27.6640625" style="20" customWidth="1"/>
    <col min="11781" max="11782" width="10.33203125" style="20" customWidth="1"/>
    <col min="11783" max="11783" width="14.6640625" style="20" customWidth="1"/>
    <col min="11784" max="11784" width="16.83203125" style="20" customWidth="1"/>
    <col min="11785" max="11785" width="18.83203125" style="20" customWidth="1"/>
    <col min="11786" max="11786" width="11.1640625" style="20" customWidth="1"/>
    <col min="11787" max="11787" width="15" style="20" customWidth="1"/>
    <col min="11788" max="12032" width="11" style="20"/>
    <col min="12033" max="12033" width="3.6640625" style="20" customWidth="1"/>
    <col min="12034" max="12034" width="7" style="20" customWidth="1"/>
    <col min="12035" max="12035" width="36.33203125" style="20" customWidth="1"/>
    <col min="12036" max="12036" width="27.6640625" style="20" customWidth="1"/>
    <col min="12037" max="12038" width="10.33203125" style="20" customWidth="1"/>
    <col min="12039" max="12039" width="14.6640625" style="20" customWidth="1"/>
    <col min="12040" max="12040" width="16.83203125" style="20" customWidth="1"/>
    <col min="12041" max="12041" width="18.83203125" style="20" customWidth="1"/>
    <col min="12042" max="12042" width="11.1640625" style="20" customWidth="1"/>
    <col min="12043" max="12043" width="15" style="20" customWidth="1"/>
    <col min="12044" max="12288" width="11" style="20"/>
    <col min="12289" max="12289" width="3.6640625" style="20" customWidth="1"/>
    <col min="12290" max="12290" width="7" style="20" customWidth="1"/>
    <col min="12291" max="12291" width="36.33203125" style="20" customWidth="1"/>
    <col min="12292" max="12292" width="27.6640625" style="20" customWidth="1"/>
    <col min="12293" max="12294" width="10.33203125" style="20" customWidth="1"/>
    <col min="12295" max="12295" width="14.6640625" style="20" customWidth="1"/>
    <col min="12296" max="12296" width="16.83203125" style="20" customWidth="1"/>
    <col min="12297" max="12297" width="18.83203125" style="20" customWidth="1"/>
    <col min="12298" max="12298" width="11.1640625" style="20" customWidth="1"/>
    <col min="12299" max="12299" width="15" style="20" customWidth="1"/>
    <col min="12300" max="12544" width="11" style="20"/>
    <col min="12545" max="12545" width="3.6640625" style="20" customWidth="1"/>
    <col min="12546" max="12546" width="7" style="20" customWidth="1"/>
    <col min="12547" max="12547" width="36.33203125" style="20" customWidth="1"/>
    <col min="12548" max="12548" width="27.6640625" style="20" customWidth="1"/>
    <col min="12549" max="12550" width="10.33203125" style="20" customWidth="1"/>
    <col min="12551" max="12551" width="14.6640625" style="20" customWidth="1"/>
    <col min="12552" max="12552" width="16.83203125" style="20" customWidth="1"/>
    <col min="12553" max="12553" width="18.83203125" style="20" customWidth="1"/>
    <col min="12554" max="12554" width="11.1640625" style="20" customWidth="1"/>
    <col min="12555" max="12555" width="15" style="20" customWidth="1"/>
    <col min="12556" max="12800" width="11" style="20"/>
    <col min="12801" max="12801" width="3.6640625" style="20" customWidth="1"/>
    <col min="12802" max="12802" width="7" style="20" customWidth="1"/>
    <col min="12803" max="12803" width="36.33203125" style="20" customWidth="1"/>
    <col min="12804" max="12804" width="27.6640625" style="20" customWidth="1"/>
    <col min="12805" max="12806" width="10.33203125" style="20" customWidth="1"/>
    <col min="12807" max="12807" width="14.6640625" style="20" customWidth="1"/>
    <col min="12808" max="12808" width="16.83203125" style="20" customWidth="1"/>
    <col min="12809" max="12809" width="18.83203125" style="20" customWidth="1"/>
    <col min="12810" max="12810" width="11.1640625" style="20" customWidth="1"/>
    <col min="12811" max="12811" width="15" style="20" customWidth="1"/>
    <col min="12812" max="13056" width="11" style="20"/>
    <col min="13057" max="13057" width="3.6640625" style="20" customWidth="1"/>
    <col min="13058" max="13058" width="7" style="20" customWidth="1"/>
    <col min="13059" max="13059" width="36.33203125" style="20" customWidth="1"/>
    <col min="13060" max="13060" width="27.6640625" style="20" customWidth="1"/>
    <col min="13061" max="13062" width="10.33203125" style="20" customWidth="1"/>
    <col min="13063" max="13063" width="14.6640625" style="20" customWidth="1"/>
    <col min="13064" max="13064" width="16.83203125" style="20" customWidth="1"/>
    <col min="13065" max="13065" width="18.83203125" style="20" customWidth="1"/>
    <col min="13066" max="13066" width="11.1640625" style="20" customWidth="1"/>
    <col min="13067" max="13067" width="15" style="20" customWidth="1"/>
    <col min="13068" max="13312" width="11" style="20"/>
    <col min="13313" max="13313" width="3.6640625" style="20" customWidth="1"/>
    <col min="13314" max="13314" width="7" style="20" customWidth="1"/>
    <col min="13315" max="13315" width="36.33203125" style="20" customWidth="1"/>
    <col min="13316" max="13316" width="27.6640625" style="20" customWidth="1"/>
    <col min="13317" max="13318" width="10.33203125" style="20" customWidth="1"/>
    <col min="13319" max="13319" width="14.6640625" style="20" customWidth="1"/>
    <col min="13320" max="13320" width="16.83203125" style="20" customWidth="1"/>
    <col min="13321" max="13321" width="18.83203125" style="20" customWidth="1"/>
    <col min="13322" max="13322" width="11.1640625" style="20" customWidth="1"/>
    <col min="13323" max="13323" width="15" style="20" customWidth="1"/>
    <col min="13324" max="13568" width="11" style="20"/>
    <col min="13569" max="13569" width="3.6640625" style="20" customWidth="1"/>
    <col min="13570" max="13570" width="7" style="20" customWidth="1"/>
    <col min="13571" max="13571" width="36.33203125" style="20" customWidth="1"/>
    <col min="13572" max="13572" width="27.6640625" style="20" customWidth="1"/>
    <col min="13573" max="13574" width="10.33203125" style="20" customWidth="1"/>
    <col min="13575" max="13575" width="14.6640625" style="20" customWidth="1"/>
    <col min="13576" max="13576" width="16.83203125" style="20" customWidth="1"/>
    <col min="13577" max="13577" width="18.83203125" style="20" customWidth="1"/>
    <col min="13578" max="13578" width="11.1640625" style="20" customWidth="1"/>
    <col min="13579" max="13579" width="15" style="20" customWidth="1"/>
    <col min="13580" max="13824" width="11" style="20"/>
    <col min="13825" max="13825" width="3.6640625" style="20" customWidth="1"/>
    <col min="13826" max="13826" width="7" style="20" customWidth="1"/>
    <col min="13827" max="13827" width="36.33203125" style="20" customWidth="1"/>
    <col min="13828" max="13828" width="27.6640625" style="20" customWidth="1"/>
    <col min="13829" max="13830" width="10.33203125" style="20" customWidth="1"/>
    <col min="13831" max="13831" width="14.6640625" style="20" customWidth="1"/>
    <col min="13832" max="13832" width="16.83203125" style="20" customWidth="1"/>
    <col min="13833" max="13833" width="18.83203125" style="20" customWidth="1"/>
    <col min="13834" max="13834" width="11.1640625" style="20" customWidth="1"/>
    <col min="13835" max="13835" width="15" style="20" customWidth="1"/>
    <col min="13836" max="14080" width="11" style="20"/>
    <col min="14081" max="14081" width="3.6640625" style="20" customWidth="1"/>
    <col min="14082" max="14082" width="7" style="20" customWidth="1"/>
    <col min="14083" max="14083" width="36.33203125" style="20" customWidth="1"/>
    <col min="14084" max="14084" width="27.6640625" style="20" customWidth="1"/>
    <col min="14085" max="14086" width="10.33203125" style="20" customWidth="1"/>
    <col min="14087" max="14087" width="14.6640625" style="20" customWidth="1"/>
    <col min="14088" max="14088" width="16.83203125" style="20" customWidth="1"/>
    <col min="14089" max="14089" width="18.83203125" style="20" customWidth="1"/>
    <col min="14090" max="14090" width="11.1640625" style="20" customWidth="1"/>
    <col min="14091" max="14091" width="15" style="20" customWidth="1"/>
    <col min="14092" max="14336" width="11" style="20"/>
    <col min="14337" max="14337" width="3.6640625" style="20" customWidth="1"/>
    <col min="14338" max="14338" width="7" style="20" customWidth="1"/>
    <col min="14339" max="14339" width="36.33203125" style="20" customWidth="1"/>
    <col min="14340" max="14340" width="27.6640625" style="20" customWidth="1"/>
    <col min="14341" max="14342" width="10.33203125" style="20" customWidth="1"/>
    <col min="14343" max="14343" width="14.6640625" style="20" customWidth="1"/>
    <col min="14344" max="14344" width="16.83203125" style="20" customWidth="1"/>
    <col min="14345" max="14345" width="18.83203125" style="20" customWidth="1"/>
    <col min="14346" max="14346" width="11.1640625" style="20" customWidth="1"/>
    <col min="14347" max="14347" width="15" style="20" customWidth="1"/>
    <col min="14348" max="14592" width="11" style="20"/>
    <col min="14593" max="14593" width="3.6640625" style="20" customWidth="1"/>
    <col min="14594" max="14594" width="7" style="20" customWidth="1"/>
    <col min="14595" max="14595" width="36.33203125" style="20" customWidth="1"/>
    <col min="14596" max="14596" width="27.6640625" style="20" customWidth="1"/>
    <col min="14597" max="14598" width="10.33203125" style="20" customWidth="1"/>
    <col min="14599" max="14599" width="14.6640625" style="20" customWidth="1"/>
    <col min="14600" max="14600" width="16.83203125" style="20" customWidth="1"/>
    <col min="14601" max="14601" width="18.83203125" style="20" customWidth="1"/>
    <col min="14602" max="14602" width="11.1640625" style="20" customWidth="1"/>
    <col min="14603" max="14603" width="15" style="20" customWidth="1"/>
    <col min="14604" max="14848" width="11" style="20"/>
    <col min="14849" max="14849" width="3.6640625" style="20" customWidth="1"/>
    <col min="14850" max="14850" width="7" style="20" customWidth="1"/>
    <col min="14851" max="14851" width="36.33203125" style="20" customWidth="1"/>
    <col min="14852" max="14852" width="27.6640625" style="20" customWidth="1"/>
    <col min="14853" max="14854" width="10.33203125" style="20" customWidth="1"/>
    <col min="14855" max="14855" width="14.6640625" style="20" customWidth="1"/>
    <col min="14856" max="14856" width="16.83203125" style="20" customWidth="1"/>
    <col min="14857" max="14857" width="18.83203125" style="20" customWidth="1"/>
    <col min="14858" max="14858" width="11.1640625" style="20" customWidth="1"/>
    <col min="14859" max="14859" width="15" style="20" customWidth="1"/>
    <col min="14860" max="15104" width="11" style="20"/>
    <col min="15105" max="15105" width="3.6640625" style="20" customWidth="1"/>
    <col min="15106" max="15106" width="7" style="20" customWidth="1"/>
    <col min="15107" max="15107" width="36.33203125" style="20" customWidth="1"/>
    <col min="15108" max="15108" width="27.6640625" style="20" customWidth="1"/>
    <col min="15109" max="15110" width="10.33203125" style="20" customWidth="1"/>
    <col min="15111" max="15111" width="14.6640625" style="20" customWidth="1"/>
    <col min="15112" max="15112" width="16.83203125" style="20" customWidth="1"/>
    <col min="15113" max="15113" width="18.83203125" style="20" customWidth="1"/>
    <col min="15114" max="15114" width="11.1640625" style="20" customWidth="1"/>
    <col min="15115" max="15115" width="15" style="20" customWidth="1"/>
    <col min="15116" max="15360" width="11" style="20"/>
    <col min="15361" max="15361" width="3.6640625" style="20" customWidth="1"/>
    <col min="15362" max="15362" width="7" style="20" customWidth="1"/>
    <col min="15363" max="15363" width="36.33203125" style="20" customWidth="1"/>
    <col min="15364" max="15364" width="27.6640625" style="20" customWidth="1"/>
    <col min="15365" max="15366" width="10.33203125" style="20" customWidth="1"/>
    <col min="15367" max="15367" width="14.6640625" style="20" customWidth="1"/>
    <col min="15368" max="15368" width="16.83203125" style="20" customWidth="1"/>
    <col min="15369" max="15369" width="18.83203125" style="20" customWidth="1"/>
    <col min="15370" max="15370" width="11.1640625" style="20" customWidth="1"/>
    <col min="15371" max="15371" width="15" style="20" customWidth="1"/>
    <col min="15372" max="15616" width="11" style="20"/>
    <col min="15617" max="15617" width="3.6640625" style="20" customWidth="1"/>
    <col min="15618" max="15618" width="7" style="20" customWidth="1"/>
    <col min="15619" max="15619" width="36.33203125" style="20" customWidth="1"/>
    <col min="15620" max="15620" width="27.6640625" style="20" customWidth="1"/>
    <col min="15621" max="15622" width="10.33203125" style="20" customWidth="1"/>
    <col min="15623" max="15623" width="14.6640625" style="20" customWidth="1"/>
    <col min="15624" max="15624" width="16.83203125" style="20" customWidth="1"/>
    <col min="15625" max="15625" width="18.83203125" style="20" customWidth="1"/>
    <col min="15626" max="15626" width="11.1640625" style="20" customWidth="1"/>
    <col min="15627" max="15627" width="15" style="20" customWidth="1"/>
    <col min="15628" max="15872" width="11" style="20"/>
    <col min="15873" max="15873" width="3.6640625" style="20" customWidth="1"/>
    <col min="15874" max="15874" width="7" style="20" customWidth="1"/>
    <col min="15875" max="15875" width="36.33203125" style="20" customWidth="1"/>
    <col min="15876" max="15876" width="27.6640625" style="20" customWidth="1"/>
    <col min="15877" max="15878" width="10.33203125" style="20" customWidth="1"/>
    <col min="15879" max="15879" width="14.6640625" style="20" customWidth="1"/>
    <col min="15880" max="15880" width="16.83203125" style="20" customWidth="1"/>
    <col min="15881" max="15881" width="18.83203125" style="20" customWidth="1"/>
    <col min="15882" max="15882" width="11.1640625" style="20" customWidth="1"/>
    <col min="15883" max="15883" width="15" style="20" customWidth="1"/>
    <col min="15884" max="16128" width="11" style="20"/>
    <col min="16129" max="16129" width="3.6640625" style="20" customWidth="1"/>
    <col min="16130" max="16130" width="7" style="20" customWidth="1"/>
    <col min="16131" max="16131" width="36.33203125" style="20" customWidth="1"/>
    <col min="16132" max="16132" width="27.6640625" style="20" customWidth="1"/>
    <col min="16133" max="16134" width="10.33203125" style="20" customWidth="1"/>
    <col min="16135" max="16135" width="14.6640625" style="20" customWidth="1"/>
    <col min="16136" max="16136" width="16.83203125" style="20" customWidth="1"/>
    <col min="16137" max="16137" width="18.83203125" style="20" customWidth="1"/>
    <col min="16138" max="16138" width="11.1640625" style="20" customWidth="1"/>
    <col min="16139" max="16139" width="15" style="20" customWidth="1"/>
    <col min="16140" max="16384" width="11" style="20"/>
  </cols>
  <sheetData>
    <row r="1" spans="1:247" s="229" customFormat="1" ht="16">
      <c r="A1" s="13"/>
      <c r="B1" s="14"/>
      <c r="C1" s="14"/>
      <c r="E1" s="231"/>
      <c r="F1" s="231"/>
      <c r="G1" s="231"/>
      <c r="H1" s="17"/>
      <c r="I1" s="17"/>
      <c r="J1" s="231"/>
    </row>
    <row r="2" spans="1:247" ht="17">
      <c r="A2" s="18"/>
      <c r="B2" s="26" t="s">
        <v>0</v>
      </c>
      <c r="C2" s="233"/>
      <c r="D2" s="21"/>
      <c r="E2" s="27"/>
      <c r="F2" s="497" t="s">
        <v>1</v>
      </c>
      <c r="G2" s="497"/>
      <c r="H2" s="243" t="s">
        <v>180</v>
      </c>
      <c r="I2" s="23"/>
      <c r="J2" s="24"/>
    </row>
    <row r="3" spans="1:247" s="33" customFormat="1" ht="17">
      <c r="A3" s="13"/>
      <c r="B3" s="22"/>
      <c r="C3" s="29" t="s">
        <v>142</v>
      </c>
      <c r="D3" s="30"/>
      <c r="E3" s="22"/>
      <c r="F3" s="31" t="s">
        <v>2</v>
      </c>
      <c r="G3" s="22"/>
      <c r="H3" s="244" t="s">
        <v>143</v>
      </c>
      <c r="I3" s="23"/>
      <c r="J3" s="24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  <c r="BD3" s="229"/>
      <c r="BE3" s="229"/>
      <c r="BF3" s="229"/>
      <c r="BG3" s="229"/>
      <c r="BH3" s="229"/>
      <c r="BI3" s="229"/>
      <c r="BJ3" s="229"/>
      <c r="BK3" s="229"/>
      <c r="BL3" s="229"/>
      <c r="BM3" s="229"/>
      <c r="BN3" s="229"/>
      <c r="BO3" s="229"/>
      <c r="BP3" s="229"/>
      <c r="BQ3" s="229"/>
      <c r="BR3" s="229"/>
      <c r="BS3" s="229"/>
      <c r="BT3" s="229"/>
      <c r="BU3" s="229"/>
      <c r="BV3" s="229"/>
      <c r="BW3" s="229"/>
      <c r="BX3" s="229"/>
      <c r="BY3" s="229"/>
      <c r="BZ3" s="229"/>
      <c r="CA3" s="229"/>
      <c r="CB3" s="229"/>
      <c r="CC3" s="229"/>
      <c r="CD3" s="229"/>
      <c r="CE3" s="229"/>
      <c r="CF3" s="229"/>
      <c r="CG3" s="229"/>
      <c r="CH3" s="229"/>
      <c r="CI3" s="229"/>
      <c r="CJ3" s="229"/>
      <c r="CK3" s="229"/>
      <c r="CL3" s="229"/>
      <c r="CM3" s="229"/>
      <c r="CN3" s="229"/>
      <c r="CO3" s="229"/>
      <c r="CP3" s="229"/>
      <c r="CQ3" s="229"/>
      <c r="CR3" s="229"/>
      <c r="CS3" s="229"/>
      <c r="CT3" s="229"/>
      <c r="CU3" s="229"/>
      <c r="CV3" s="229"/>
      <c r="CW3" s="229"/>
      <c r="CX3" s="229"/>
      <c r="CY3" s="229"/>
      <c r="CZ3" s="229"/>
      <c r="DA3" s="229"/>
      <c r="DB3" s="229"/>
      <c r="DC3" s="229"/>
      <c r="DD3" s="229"/>
      <c r="DE3" s="229"/>
      <c r="DF3" s="229"/>
      <c r="DG3" s="229"/>
      <c r="DH3" s="229"/>
      <c r="DI3" s="229"/>
      <c r="DJ3" s="229"/>
      <c r="DK3" s="229"/>
      <c r="DL3" s="229"/>
      <c r="DM3" s="229"/>
      <c r="DN3" s="229"/>
      <c r="DO3" s="229"/>
      <c r="DP3" s="229"/>
      <c r="DQ3" s="229"/>
      <c r="DR3" s="229"/>
      <c r="DS3" s="229"/>
      <c r="DT3" s="229"/>
      <c r="DU3" s="229"/>
      <c r="DV3" s="229"/>
      <c r="DW3" s="229"/>
      <c r="DX3" s="229"/>
      <c r="DY3" s="229"/>
      <c r="DZ3" s="229"/>
      <c r="EA3" s="229"/>
      <c r="EB3" s="229"/>
      <c r="EC3" s="229"/>
      <c r="ED3" s="229"/>
      <c r="EE3" s="229"/>
      <c r="EF3" s="229"/>
      <c r="EG3" s="229"/>
      <c r="EH3" s="229"/>
      <c r="EI3" s="229"/>
      <c r="EJ3" s="229"/>
      <c r="EK3" s="229"/>
      <c r="EL3" s="229"/>
      <c r="EM3" s="229"/>
      <c r="EN3" s="229"/>
      <c r="EO3" s="229"/>
      <c r="EP3" s="229"/>
      <c r="EQ3" s="229"/>
      <c r="ER3" s="229"/>
      <c r="ES3" s="229"/>
      <c r="ET3" s="229"/>
      <c r="EU3" s="229"/>
      <c r="EV3" s="229"/>
      <c r="EW3" s="229"/>
      <c r="EX3" s="229"/>
      <c r="EY3" s="229"/>
      <c r="EZ3" s="229"/>
      <c r="FA3" s="229"/>
      <c r="FB3" s="229"/>
      <c r="FC3" s="229"/>
      <c r="FD3" s="229"/>
      <c r="FE3" s="229"/>
      <c r="FF3" s="229"/>
      <c r="FG3" s="229"/>
      <c r="FH3" s="229"/>
      <c r="FI3" s="229"/>
      <c r="FJ3" s="229"/>
      <c r="FK3" s="229"/>
      <c r="FL3" s="229"/>
      <c r="FM3" s="229"/>
      <c r="FN3" s="229"/>
      <c r="FO3" s="229"/>
      <c r="FP3" s="229"/>
      <c r="FQ3" s="229"/>
      <c r="FR3" s="229"/>
      <c r="FS3" s="229"/>
      <c r="FT3" s="229"/>
      <c r="FU3" s="229"/>
      <c r="FV3" s="229"/>
      <c r="FW3" s="229"/>
      <c r="FX3" s="229"/>
      <c r="FY3" s="229"/>
      <c r="FZ3" s="229"/>
      <c r="GA3" s="229"/>
      <c r="GB3" s="229"/>
      <c r="GC3" s="229"/>
      <c r="GD3" s="229"/>
      <c r="GE3" s="229"/>
      <c r="GF3" s="229"/>
      <c r="GG3" s="229"/>
      <c r="GH3" s="229"/>
      <c r="GI3" s="229"/>
      <c r="GJ3" s="229"/>
      <c r="GK3" s="229"/>
      <c r="GL3" s="229"/>
      <c r="GM3" s="229"/>
      <c r="GN3" s="229"/>
      <c r="GO3" s="229"/>
      <c r="GP3" s="229"/>
      <c r="GQ3" s="229"/>
      <c r="GR3" s="229"/>
      <c r="GS3" s="229"/>
      <c r="GT3" s="229"/>
      <c r="GU3" s="229"/>
      <c r="GV3" s="229"/>
      <c r="GW3" s="229"/>
      <c r="GX3" s="229"/>
      <c r="GY3" s="229"/>
      <c r="GZ3" s="229"/>
      <c r="HA3" s="229"/>
      <c r="HB3" s="229"/>
      <c r="HC3" s="229"/>
      <c r="HD3" s="229"/>
      <c r="HE3" s="229"/>
      <c r="HF3" s="229"/>
      <c r="HG3" s="229"/>
      <c r="HH3" s="229"/>
      <c r="HI3" s="229"/>
      <c r="HJ3" s="229"/>
      <c r="HK3" s="229"/>
      <c r="HL3" s="229"/>
      <c r="HM3" s="229"/>
      <c r="HN3" s="229"/>
      <c r="HO3" s="229"/>
      <c r="HP3" s="229"/>
      <c r="HQ3" s="229"/>
      <c r="HR3" s="229"/>
      <c r="HS3" s="229"/>
      <c r="HT3" s="229"/>
      <c r="HU3" s="229"/>
      <c r="HV3" s="229"/>
      <c r="HW3" s="229"/>
      <c r="HX3" s="229"/>
      <c r="HY3" s="229"/>
      <c r="HZ3" s="229"/>
      <c r="IA3" s="229"/>
      <c r="IB3" s="229"/>
      <c r="IC3" s="229"/>
      <c r="ID3" s="229"/>
      <c r="IE3" s="229"/>
      <c r="IF3" s="229"/>
      <c r="IG3" s="229"/>
      <c r="IH3" s="229"/>
      <c r="II3" s="229"/>
      <c r="IJ3" s="229"/>
      <c r="IK3" s="229"/>
      <c r="IL3" s="229"/>
      <c r="IM3" s="229"/>
    </row>
    <row r="4" spans="1:247" s="33" customFormat="1" ht="17" thickBot="1">
      <c r="A4" s="13"/>
      <c r="B4" s="231"/>
      <c r="C4" s="34"/>
      <c r="D4" s="35"/>
      <c r="E4" s="36"/>
      <c r="F4" s="36"/>
      <c r="G4" s="36"/>
      <c r="H4" s="36"/>
      <c r="I4" s="36"/>
      <c r="J4" s="36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  <c r="BD4" s="229"/>
      <c r="BE4" s="229"/>
      <c r="BF4" s="229"/>
      <c r="BG4" s="229"/>
      <c r="BH4" s="229"/>
      <c r="BI4" s="229"/>
      <c r="BJ4" s="229"/>
      <c r="BK4" s="229"/>
      <c r="BL4" s="229"/>
      <c r="BM4" s="229"/>
      <c r="BN4" s="229"/>
      <c r="BO4" s="229"/>
      <c r="BP4" s="229"/>
      <c r="BQ4" s="229"/>
      <c r="BR4" s="229"/>
      <c r="BS4" s="229"/>
      <c r="BT4" s="229"/>
      <c r="BU4" s="229"/>
      <c r="BV4" s="229"/>
      <c r="BW4" s="229"/>
      <c r="BX4" s="229"/>
      <c r="BY4" s="229"/>
      <c r="BZ4" s="229"/>
      <c r="CA4" s="229"/>
      <c r="CB4" s="229"/>
      <c r="CC4" s="229"/>
      <c r="CD4" s="229"/>
      <c r="CE4" s="229"/>
      <c r="CF4" s="229"/>
      <c r="CG4" s="229"/>
      <c r="CH4" s="229"/>
      <c r="CI4" s="229"/>
      <c r="CJ4" s="229"/>
      <c r="CK4" s="229"/>
      <c r="CL4" s="229"/>
      <c r="CM4" s="229"/>
      <c r="CN4" s="229"/>
      <c r="CO4" s="229"/>
      <c r="CP4" s="229"/>
      <c r="CQ4" s="229"/>
      <c r="CR4" s="229"/>
      <c r="CS4" s="229"/>
      <c r="CT4" s="229"/>
      <c r="CU4" s="229"/>
      <c r="CV4" s="229"/>
      <c r="CW4" s="229"/>
      <c r="CX4" s="229"/>
      <c r="CY4" s="229"/>
      <c r="CZ4" s="229"/>
      <c r="DA4" s="229"/>
      <c r="DB4" s="229"/>
      <c r="DC4" s="229"/>
      <c r="DD4" s="229"/>
      <c r="DE4" s="229"/>
      <c r="DF4" s="229"/>
      <c r="DG4" s="229"/>
      <c r="DH4" s="229"/>
      <c r="DI4" s="229"/>
      <c r="DJ4" s="229"/>
      <c r="DK4" s="229"/>
      <c r="DL4" s="229"/>
      <c r="DM4" s="229"/>
      <c r="DN4" s="229"/>
      <c r="DO4" s="229"/>
      <c r="DP4" s="229"/>
      <c r="DQ4" s="229"/>
      <c r="DR4" s="229"/>
      <c r="DS4" s="229"/>
      <c r="DT4" s="229"/>
      <c r="DU4" s="229"/>
      <c r="DV4" s="229"/>
      <c r="DW4" s="229"/>
      <c r="DX4" s="229"/>
      <c r="DY4" s="229"/>
      <c r="DZ4" s="229"/>
      <c r="EA4" s="229"/>
      <c r="EB4" s="229"/>
      <c r="EC4" s="229"/>
      <c r="ED4" s="229"/>
      <c r="EE4" s="229"/>
      <c r="EF4" s="229"/>
      <c r="EG4" s="229"/>
      <c r="EH4" s="229"/>
      <c r="EI4" s="229"/>
      <c r="EJ4" s="229"/>
      <c r="EK4" s="229"/>
      <c r="EL4" s="229"/>
      <c r="EM4" s="229"/>
      <c r="EN4" s="229"/>
      <c r="EO4" s="229"/>
      <c r="EP4" s="229"/>
      <c r="EQ4" s="229"/>
      <c r="ER4" s="229"/>
      <c r="ES4" s="229"/>
      <c r="ET4" s="229"/>
      <c r="EU4" s="229"/>
      <c r="EV4" s="229"/>
      <c r="EW4" s="229"/>
      <c r="EX4" s="229"/>
      <c r="EY4" s="229"/>
      <c r="EZ4" s="229"/>
      <c r="FA4" s="229"/>
      <c r="FB4" s="229"/>
      <c r="FC4" s="229"/>
      <c r="FD4" s="229"/>
      <c r="FE4" s="229"/>
      <c r="FF4" s="229"/>
      <c r="FG4" s="229"/>
      <c r="FH4" s="229"/>
      <c r="FI4" s="229"/>
      <c r="FJ4" s="229"/>
      <c r="FK4" s="229"/>
      <c r="FL4" s="229"/>
      <c r="FM4" s="229"/>
      <c r="FN4" s="229"/>
      <c r="FO4" s="229"/>
      <c r="FP4" s="229"/>
      <c r="FQ4" s="229"/>
      <c r="FR4" s="229"/>
      <c r="FS4" s="229"/>
      <c r="FT4" s="229"/>
      <c r="FU4" s="229"/>
      <c r="FV4" s="229"/>
      <c r="FW4" s="229"/>
      <c r="FX4" s="229"/>
      <c r="FY4" s="229"/>
      <c r="FZ4" s="229"/>
      <c r="GA4" s="229"/>
      <c r="GB4" s="229"/>
      <c r="GC4" s="229"/>
      <c r="GD4" s="229"/>
      <c r="GE4" s="229"/>
      <c r="GF4" s="229"/>
      <c r="GG4" s="229"/>
      <c r="GH4" s="229"/>
      <c r="GI4" s="229"/>
      <c r="GJ4" s="229"/>
      <c r="GK4" s="229"/>
      <c r="GL4" s="229"/>
      <c r="GM4" s="229"/>
      <c r="GN4" s="229"/>
      <c r="GO4" s="229"/>
      <c r="GP4" s="229"/>
      <c r="GQ4" s="229"/>
      <c r="GR4" s="229"/>
      <c r="GS4" s="229"/>
      <c r="GT4" s="229"/>
      <c r="GU4" s="229"/>
      <c r="GV4" s="229"/>
      <c r="GW4" s="229"/>
      <c r="GX4" s="229"/>
      <c r="GY4" s="229"/>
      <c r="GZ4" s="229"/>
      <c r="HA4" s="229"/>
      <c r="HB4" s="229"/>
      <c r="HC4" s="229"/>
      <c r="HD4" s="229"/>
      <c r="HE4" s="229"/>
      <c r="HF4" s="229"/>
      <c r="HG4" s="229"/>
      <c r="HH4" s="229"/>
      <c r="HI4" s="229"/>
      <c r="HJ4" s="229"/>
      <c r="HK4" s="229"/>
      <c r="HL4" s="229"/>
      <c r="HM4" s="229"/>
      <c r="HN4" s="229"/>
      <c r="HO4" s="229"/>
      <c r="HP4" s="229"/>
      <c r="HQ4" s="229"/>
      <c r="HR4" s="229"/>
      <c r="HS4" s="229"/>
      <c r="HT4" s="229"/>
      <c r="HU4" s="229"/>
      <c r="HV4" s="229"/>
      <c r="HW4" s="229"/>
      <c r="HX4" s="229"/>
      <c r="HY4" s="229"/>
      <c r="HZ4" s="229"/>
      <c r="IA4" s="229"/>
      <c r="IB4" s="229"/>
      <c r="IC4" s="229"/>
      <c r="ID4" s="229"/>
      <c r="IE4" s="229"/>
      <c r="IF4" s="229"/>
      <c r="IG4" s="229"/>
      <c r="IH4" s="229"/>
      <c r="II4" s="229"/>
      <c r="IJ4" s="229"/>
      <c r="IK4" s="229"/>
      <c r="IL4" s="229"/>
    </row>
    <row r="5" spans="1:247" ht="34">
      <c r="A5" s="18"/>
      <c r="B5" s="37" t="s">
        <v>3</v>
      </c>
      <c r="C5" s="38" t="s">
        <v>4</v>
      </c>
      <c r="D5" s="38" t="s">
        <v>5</v>
      </c>
      <c r="E5" s="38" t="s">
        <v>6</v>
      </c>
      <c r="F5" s="38" t="s">
        <v>7</v>
      </c>
      <c r="G5" s="38" t="s">
        <v>8</v>
      </c>
      <c r="H5" s="39" t="s">
        <v>9</v>
      </c>
      <c r="I5" s="39" t="s">
        <v>10</v>
      </c>
      <c r="J5" s="40" t="s">
        <v>37</v>
      </c>
      <c r="K5" s="20"/>
      <c r="IM5" s="41"/>
    </row>
    <row r="6" spans="1:247" ht="16">
      <c r="A6" s="18"/>
      <c r="B6" s="42"/>
      <c r="C6" s="43"/>
      <c r="D6" s="43"/>
      <c r="E6" s="44"/>
      <c r="F6" s="44"/>
      <c r="G6" s="44"/>
      <c r="H6" s="45"/>
      <c r="I6" s="45"/>
      <c r="J6" s="46"/>
      <c r="K6" s="20"/>
      <c r="IM6" s="41"/>
    </row>
    <row r="7" spans="1:247" s="54" customFormat="1" ht="16">
      <c r="A7" s="18"/>
      <c r="B7" s="47" t="s">
        <v>11</v>
      </c>
      <c r="C7" s="48" t="s">
        <v>12</v>
      </c>
      <c r="D7" s="49"/>
      <c r="E7" s="50"/>
      <c r="F7" s="50"/>
      <c r="G7" s="50"/>
      <c r="H7" s="51"/>
      <c r="I7" s="52">
        <f>SUM(I8,I14,I16,I20)+I23</f>
        <v>979470</v>
      </c>
      <c r="J7" s="53"/>
      <c r="IM7" s="55"/>
    </row>
    <row r="8" spans="1:247" s="54" customFormat="1" ht="16">
      <c r="A8" s="18"/>
      <c r="B8" s="56" t="s">
        <v>13</v>
      </c>
      <c r="C8" s="57" t="s">
        <v>14</v>
      </c>
      <c r="D8" s="58"/>
      <c r="E8" s="59"/>
      <c r="F8" s="59"/>
      <c r="G8" s="59"/>
      <c r="H8" s="60"/>
      <c r="I8" s="61">
        <f>SUM(I9:I13)</f>
        <v>416200</v>
      </c>
      <c r="J8" s="62"/>
      <c r="IM8" s="55"/>
    </row>
    <row r="9" spans="1:247" s="41" customFormat="1" ht="17">
      <c r="A9" s="18"/>
      <c r="B9" s="3">
        <v>1</v>
      </c>
      <c r="C9" s="4" t="s">
        <v>15</v>
      </c>
      <c r="D9" s="4"/>
      <c r="E9" s="5">
        <v>50</v>
      </c>
      <c r="F9" s="5">
        <v>2</v>
      </c>
      <c r="G9" s="6" t="s">
        <v>16</v>
      </c>
      <c r="H9" s="375">
        <v>450</v>
      </c>
      <c r="I9" s="7">
        <f>H9*E9*F9</f>
        <v>45000</v>
      </c>
      <c r="J9" s="8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</row>
    <row r="10" spans="1:247" ht="17">
      <c r="A10" s="18"/>
      <c r="B10" s="63">
        <v>2</v>
      </c>
      <c r="C10" s="9" t="s">
        <v>38</v>
      </c>
      <c r="D10" s="9" t="s">
        <v>199</v>
      </c>
      <c r="E10" s="5">
        <v>50</v>
      </c>
      <c r="F10" s="64">
        <v>12</v>
      </c>
      <c r="G10" s="65" t="s">
        <v>16</v>
      </c>
      <c r="H10" s="375">
        <v>450</v>
      </c>
      <c r="I10" s="66">
        <f>H10*E10*F10</f>
        <v>270000</v>
      </c>
      <c r="J10" s="67"/>
      <c r="L10" s="229"/>
      <c r="M10" s="229"/>
      <c r="N10" s="229"/>
      <c r="O10" s="229"/>
    </row>
    <row r="11" spans="1:247" ht="17">
      <c r="A11" s="18"/>
      <c r="B11" s="3">
        <v>3</v>
      </c>
      <c r="C11" s="4" t="s">
        <v>18</v>
      </c>
      <c r="D11" s="4"/>
      <c r="E11" s="5">
        <v>50</v>
      </c>
      <c r="F11" s="5">
        <v>4</v>
      </c>
      <c r="G11" s="6" t="s">
        <v>16</v>
      </c>
      <c r="H11" s="375">
        <v>450</v>
      </c>
      <c r="I11" s="7">
        <f>H11*E11*F11</f>
        <v>90000</v>
      </c>
      <c r="J11" s="8"/>
      <c r="K11" s="20"/>
    </row>
    <row r="12" spans="1:247" ht="17">
      <c r="A12" s="18"/>
      <c r="B12" s="10">
        <v>4</v>
      </c>
      <c r="C12" s="11" t="s">
        <v>19</v>
      </c>
      <c r="D12" s="4"/>
      <c r="E12" s="5">
        <v>1</v>
      </c>
      <c r="F12" s="12">
        <v>2</v>
      </c>
      <c r="G12" s="6" t="s">
        <v>16</v>
      </c>
      <c r="H12" s="7">
        <v>800</v>
      </c>
      <c r="I12" s="7">
        <f>E12*F12*H12</f>
        <v>1600</v>
      </c>
      <c r="J12" s="8"/>
      <c r="K12" s="20"/>
    </row>
    <row r="13" spans="1:247" ht="17">
      <c r="A13" s="18"/>
      <c r="B13" s="3">
        <v>5</v>
      </c>
      <c r="C13" s="4" t="s">
        <v>20</v>
      </c>
      <c r="D13" s="4" t="s">
        <v>199</v>
      </c>
      <c r="E13" s="5">
        <v>1</v>
      </c>
      <c r="F13" s="5">
        <v>12</v>
      </c>
      <c r="G13" s="6" t="s">
        <v>16</v>
      </c>
      <c r="H13" s="7">
        <v>800</v>
      </c>
      <c r="I13" s="7">
        <f>H13*E13*F13</f>
        <v>9600</v>
      </c>
      <c r="J13" s="103"/>
      <c r="K13" s="20"/>
    </row>
    <row r="14" spans="1:247" s="54" customFormat="1" ht="16">
      <c r="A14" s="18"/>
      <c r="B14" s="56" t="s">
        <v>21</v>
      </c>
      <c r="C14" s="57" t="s">
        <v>22</v>
      </c>
      <c r="D14" s="246"/>
      <c r="E14" s="247"/>
      <c r="F14" s="247"/>
      <c r="G14" s="247"/>
      <c r="H14" s="60"/>
      <c r="I14" s="61">
        <f>SUM(I15:I15)</f>
        <v>20000</v>
      </c>
      <c r="J14" s="62"/>
      <c r="IM14" s="55"/>
    </row>
    <row r="15" spans="1:247" s="74" customFormat="1" ht="34">
      <c r="A15" s="18"/>
      <c r="B15" s="248">
        <v>1</v>
      </c>
      <c r="C15" s="239" t="s">
        <v>200</v>
      </c>
      <c r="D15" s="239"/>
      <c r="E15" s="240">
        <v>1</v>
      </c>
      <c r="F15" s="240">
        <v>1</v>
      </c>
      <c r="G15" s="249" t="s">
        <v>30</v>
      </c>
      <c r="H15" s="242">
        <v>20000</v>
      </c>
      <c r="I15" s="7">
        <f>H15*E15*F15</f>
        <v>20000</v>
      </c>
      <c r="J15" s="73"/>
    </row>
    <row r="16" spans="1:247" s="54" customFormat="1" ht="16">
      <c r="A16" s="18"/>
      <c r="B16" s="56" t="s">
        <v>23</v>
      </c>
      <c r="C16" s="57" t="s">
        <v>24</v>
      </c>
      <c r="D16" s="58"/>
      <c r="E16" s="59"/>
      <c r="F16" s="59"/>
      <c r="G16" s="59"/>
      <c r="H16" s="60"/>
      <c r="I16" s="61">
        <f>SUM(I17:I19)</f>
        <v>19550</v>
      </c>
      <c r="J16" s="62"/>
      <c r="IM16" s="55"/>
    </row>
    <row r="17" spans="1:247" s="54" customFormat="1" ht="17">
      <c r="A17" s="18"/>
      <c r="B17" s="75">
        <v>1</v>
      </c>
      <c r="C17" s="76" t="s">
        <v>25</v>
      </c>
      <c r="D17" s="76"/>
      <c r="E17" s="77">
        <v>17</v>
      </c>
      <c r="F17" s="77">
        <v>1</v>
      </c>
      <c r="G17" s="78" t="s">
        <v>26</v>
      </c>
      <c r="H17" s="254">
        <v>150</v>
      </c>
      <c r="I17" s="79">
        <f>E17*F17*H17</f>
        <v>2550</v>
      </c>
      <c r="J17" s="80"/>
      <c r="IM17" s="55"/>
    </row>
    <row r="18" spans="1:247" s="54" customFormat="1" ht="17">
      <c r="A18" s="18"/>
      <c r="B18" s="75">
        <v>2</v>
      </c>
      <c r="C18" s="76" t="s">
        <v>27</v>
      </c>
      <c r="D18" s="76"/>
      <c r="E18" s="77">
        <v>150</v>
      </c>
      <c r="F18" s="77">
        <v>1</v>
      </c>
      <c r="G18" s="78" t="s">
        <v>28</v>
      </c>
      <c r="H18" s="254">
        <v>100</v>
      </c>
      <c r="I18" s="79">
        <f>E18*F18*H18</f>
        <v>15000</v>
      </c>
      <c r="J18" s="80"/>
      <c r="IM18" s="55"/>
    </row>
    <row r="19" spans="1:247" s="54" customFormat="1" ht="17">
      <c r="A19" s="18"/>
      <c r="B19" s="75">
        <v>3</v>
      </c>
      <c r="C19" s="76" t="s">
        <v>201</v>
      </c>
      <c r="D19" s="76" t="s">
        <v>29</v>
      </c>
      <c r="E19" s="77">
        <v>1</v>
      </c>
      <c r="F19" s="77">
        <v>1</v>
      </c>
      <c r="G19" s="78" t="s">
        <v>30</v>
      </c>
      <c r="H19" s="254">
        <v>2000</v>
      </c>
      <c r="I19" s="79">
        <f>E19*F19*H19</f>
        <v>2000</v>
      </c>
      <c r="J19" s="80"/>
      <c r="IM19" s="55"/>
    </row>
    <row r="20" spans="1:247" s="54" customFormat="1" ht="16">
      <c r="A20" s="18"/>
      <c r="B20" s="56" t="s">
        <v>31</v>
      </c>
      <c r="C20" s="57" t="s">
        <v>32</v>
      </c>
      <c r="D20" s="58"/>
      <c r="E20" s="59"/>
      <c r="F20" s="59"/>
      <c r="G20" s="59"/>
      <c r="H20" s="60"/>
      <c r="I20" s="61">
        <f>SUM(I21:I22)</f>
        <v>200000</v>
      </c>
      <c r="J20" s="62"/>
      <c r="IM20" s="55"/>
    </row>
    <row r="21" spans="1:247" s="74" customFormat="1" ht="17">
      <c r="A21" s="18"/>
      <c r="B21" s="68">
        <v>1</v>
      </c>
      <c r="C21" s="69"/>
      <c r="D21" s="69" t="s">
        <v>39</v>
      </c>
      <c r="E21" s="70">
        <v>5</v>
      </c>
      <c r="F21" s="70">
        <v>1</v>
      </c>
      <c r="G21" s="81" t="s">
        <v>40</v>
      </c>
      <c r="H21" s="242">
        <v>20000</v>
      </c>
      <c r="I21" s="72">
        <f>H21*E21*F21</f>
        <v>100000</v>
      </c>
      <c r="J21" s="73"/>
    </row>
    <row r="22" spans="1:247" s="74" customFormat="1" ht="17">
      <c r="A22" s="18"/>
      <c r="B22" s="68">
        <v>2</v>
      </c>
      <c r="C22" s="69"/>
      <c r="D22" s="69" t="s">
        <v>39</v>
      </c>
      <c r="E22" s="70">
        <v>5</v>
      </c>
      <c r="F22" s="82">
        <v>1</v>
      </c>
      <c r="G22" s="82" t="s">
        <v>41</v>
      </c>
      <c r="H22" s="242">
        <v>20000</v>
      </c>
      <c r="I22" s="72">
        <f>H22*E22*F22</f>
        <v>100000</v>
      </c>
      <c r="J22" s="73"/>
    </row>
    <row r="23" spans="1:247" s="55" customFormat="1" ht="17">
      <c r="A23" s="384"/>
      <c r="B23" s="385" t="s">
        <v>388</v>
      </c>
      <c r="C23" s="405" t="s">
        <v>392</v>
      </c>
      <c r="D23" s="406"/>
      <c r="E23" s="406"/>
      <c r="F23" s="406"/>
      <c r="G23" s="406"/>
      <c r="H23" s="386"/>
      <c r="I23" s="387">
        <f>SUM(I24:I27)</f>
        <v>323720</v>
      </c>
      <c r="J23" s="386"/>
    </row>
    <row r="24" spans="1:247" s="55" customFormat="1" ht="34">
      <c r="A24" s="384"/>
      <c r="B24" s="388">
        <v>1</v>
      </c>
      <c r="C24" s="76" t="s">
        <v>234</v>
      </c>
      <c r="D24" s="410" t="s">
        <v>390</v>
      </c>
      <c r="E24" s="410">
        <v>150</v>
      </c>
      <c r="F24" s="410">
        <v>1</v>
      </c>
      <c r="G24" s="410" t="s">
        <v>391</v>
      </c>
      <c r="H24" s="242">
        <v>950</v>
      </c>
      <c r="I24" s="72">
        <f>H24*E24</f>
        <v>142500</v>
      </c>
      <c r="J24" s="389"/>
    </row>
    <row r="25" spans="1:247" s="55" customFormat="1" ht="17">
      <c r="A25" s="384"/>
      <c r="B25" s="388">
        <v>2</v>
      </c>
      <c r="C25" s="76" t="s">
        <v>393</v>
      </c>
      <c r="D25" s="410" t="s">
        <v>390</v>
      </c>
      <c r="E25" s="410">
        <v>150</v>
      </c>
      <c r="F25" s="410">
        <v>1</v>
      </c>
      <c r="G25" s="410" t="s">
        <v>389</v>
      </c>
      <c r="H25" s="242">
        <v>550</v>
      </c>
      <c r="I25" s="72">
        <f>H25*E25</f>
        <v>82500</v>
      </c>
      <c r="J25" s="389"/>
      <c r="K25" s="390"/>
    </row>
    <row r="26" spans="1:247" s="55" customFormat="1" ht="17">
      <c r="A26" s="384"/>
      <c r="B26" s="388">
        <v>3</v>
      </c>
      <c r="C26" s="76" t="s">
        <v>394</v>
      </c>
      <c r="D26" s="410" t="s">
        <v>395</v>
      </c>
      <c r="E26" s="410">
        <v>30</v>
      </c>
      <c r="F26" s="410">
        <v>1</v>
      </c>
      <c r="G26" s="410" t="s">
        <v>396</v>
      </c>
      <c r="H26" s="242">
        <v>1200</v>
      </c>
      <c r="I26" s="72">
        <f>H26*E26</f>
        <v>36000</v>
      </c>
      <c r="J26" s="389"/>
      <c r="K26" s="391"/>
    </row>
    <row r="27" spans="1:247" s="55" customFormat="1" ht="17">
      <c r="A27" s="384"/>
      <c r="B27" s="388">
        <v>4</v>
      </c>
      <c r="C27" s="76" t="s">
        <v>242</v>
      </c>
      <c r="D27" s="410" t="s">
        <v>390</v>
      </c>
      <c r="E27" s="410">
        <v>64</v>
      </c>
      <c r="F27" s="410">
        <v>1</v>
      </c>
      <c r="G27" s="410" t="s">
        <v>389</v>
      </c>
      <c r="H27" s="242">
        <v>980</v>
      </c>
      <c r="I27" s="72">
        <f>H27*E27</f>
        <v>62720</v>
      </c>
      <c r="J27" s="389"/>
    </row>
    <row r="28" spans="1:247" s="54" customFormat="1" ht="16">
      <c r="A28" s="18"/>
      <c r="B28" s="47" t="s">
        <v>33</v>
      </c>
      <c r="C28" s="407" t="s">
        <v>42</v>
      </c>
      <c r="D28" s="408"/>
      <c r="E28" s="409"/>
      <c r="F28" s="409"/>
      <c r="G28" s="409"/>
      <c r="H28" s="51"/>
      <c r="I28" s="52">
        <f>SUM(I7)</f>
        <v>979470</v>
      </c>
      <c r="J28" s="53"/>
      <c r="IM28" s="55"/>
    </row>
    <row r="29" spans="1:247" s="74" customFormat="1" ht="16">
      <c r="A29" s="18"/>
      <c r="B29" s="68"/>
      <c r="C29" s="69"/>
      <c r="D29" s="69"/>
      <c r="E29" s="70"/>
      <c r="F29" s="70"/>
      <c r="G29" s="81"/>
      <c r="H29" s="83"/>
      <c r="I29" s="84"/>
      <c r="J29" s="85"/>
    </row>
    <row r="30" spans="1:247" s="54" customFormat="1" ht="16">
      <c r="A30" s="18"/>
      <c r="B30" s="47" t="s">
        <v>34</v>
      </c>
      <c r="C30" s="48" t="s">
        <v>35</v>
      </c>
      <c r="D30" s="49"/>
      <c r="E30" s="50"/>
      <c r="F30" s="50"/>
      <c r="G30" s="50"/>
      <c r="H30" s="86">
        <v>0.06</v>
      </c>
      <c r="I30" s="52">
        <f>I28*H30</f>
        <v>58768.2</v>
      </c>
      <c r="J30" s="53"/>
      <c r="IM30" s="55"/>
    </row>
    <row r="31" spans="1:247" s="74" customFormat="1" ht="16">
      <c r="A31" s="18"/>
      <c r="B31" s="68"/>
      <c r="C31" s="69"/>
      <c r="D31" s="69"/>
      <c r="E31" s="70"/>
      <c r="F31" s="70"/>
      <c r="G31" s="81"/>
      <c r="H31" s="83"/>
      <c r="I31" s="72"/>
      <c r="J31" s="85"/>
    </row>
    <row r="32" spans="1:247" s="54" customFormat="1" ht="16">
      <c r="A32" s="18"/>
      <c r="B32" s="47" t="s">
        <v>36</v>
      </c>
      <c r="C32" s="48" t="s">
        <v>43</v>
      </c>
      <c r="D32" s="49"/>
      <c r="E32" s="50"/>
      <c r="F32" s="50"/>
      <c r="G32" s="50"/>
      <c r="H32" s="87" t="s">
        <v>44</v>
      </c>
      <c r="I32" s="88">
        <f>I30+I28</f>
        <v>1038238.2</v>
      </c>
      <c r="J32" s="53"/>
      <c r="IM32" s="55"/>
    </row>
    <row r="33" spans="1:11" s="74" customFormat="1" ht="17" thickBot="1">
      <c r="A33" s="18"/>
      <c r="B33" s="89"/>
      <c r="C33" s="90"/>
      <c r="D33" s="90"/>
      <c r="E33" s="91"/>
      <c r="F33" s="91"/>
      <c r="G33" s="92"/>
      <c r="H33" s="93"/>
      <c r="I33" s="94"/>
      <c r="J33" s="95"/>
    </row>
    <row r="34" spans="1:11" s="13" customFormat="1" ht="16">
      <c r="B34" s="96"/>
      <c r="C34" s="96"/>
      <c r="D34" s="97"/>
      <c r="J34" s="98"/>
    </row>
    <row r="35" spans="1:11" ht="16">
      <c r="A35" s="18"/>
      <c r="B35" s="19"/>
      <c r="C35" s="99"/>
      <c r="D35" s="99"/>
      <c r="E35" s="229"/>
      <c r="F35" s="229"/>
      <c r="G35" s="229"/>
      <c r="H35" s="17"/>
      <c r="I35" s="17"/>
      <c r="J35" s="231"/>
    </row>
    <row r="36" spans="1:11" ht="16">
      <c r="A36" s="18"/>
      <c r="B36" s="19"/>
      <c r="C36" s="99"/>
      <c r="D36" s="99"/>
      <c r="E36" s="229"/>
      <c r="F36" s="229"/>
      <c r="G36" s="229"/>
      <c r="H36" s="17"/>
      <c r="I36" s="17"/>
      <c r="J36" s="231"/>
    </row>
    <row r="37" spans="1:11" ht="16">
      <c r="A37" s="18"/>
      <c r="B37" s="19"/>
      <c r="C37" s="99"/>
      <c r="D37" s="99"/>
      <c r="E37" s="229"/>
      <c r="F37" s="229"/>
      <c r="G37" s="229"/>
      <c r="H37" s="17"/>
      <c r="I37" s="17"/>
      <c r="J37" s="231"/>
    </row>
    <row r="38" spans="1:11" ht="16">
      <c r="A38" s="18"/>
      <c r="B38" s="19"/>
      <c r="C38" s="99"/>
      <c r="D38" s="99"/>
      <c r="E38" s="229"/>
      <c r="F38" s="229"/>
      <c r="G38" s="229"/>
      <c r="H38" s="17"/>
      <c r="I38" s="17"/>
      <c r="J38" s="231"/>
    </row>
    <row r="39" spans="1:11" ht="16">
      <c r="A39" s="18"/>
      <c r="B39" s="19"/>
      <c r="C39" s="99"/>
      <c r="D39" s="99"/>
      <c r="E39" s="229"/>
      <c r="F39" s="229"/>
      <c r="G39" s="229"/>
      <c r="H39" s="17"/>
      <c r="I39" s="17"/>
      <c r="J39" s="231"/>
    </row>
    <row r="40" spans="1:11" ht="16">
      <c r="A40" s="18"/>
      <c r="B40" s="19"/>
      <c r="C40" s="99"/>
      <c r="D40" s="99"/>
      <c r="E40" s="229"/>
      <c r="F40" s="229"/>
      <c r="G40" s="229"/>
      <c r="H40" s="17"/>
      <c r="I40" s="17"/>
      <c r="J40" s="231"/>
    </row>
    <row r="41" spans="1:11" ht="16">
      <c r="A41" s="18"/>
      <c r="B41" s="19"/>
      <c r="C41" s="99"/>
      <c r="D41" s="99"/>
      <c r="E41" s="229"/>
      <c r="F41" s="229"/>
      <c r="G41" s="229"/>
      <c r="H41" s="17"/>
      <c r="I41" s="17"/>
      <c r="J41" s="231"/>
    </row>
    <row r="42" spans="1:11" ht="16">
      <c r="A42" s="18"/>
      <c r="B42" s="19"/>
      <c r="C42" s="99"/>
      <c r="D42" s="99"/>
      <c r="E42" s="229"/>
      <c r="F42" s="229"/>
      <c r="G42" s="229"/>
      <c r="H42" s="17"/>
      <c r="I42" s="17"/>
      <c r="J42" s="231"/>
    </row>
    <row r="43" spans="1:11" ht="16">
      <c r="A43" s="18"/>
      <c r="B43" s="19"/>
      <c r="C43" s="99"/>
      <c r="D43" s="99"/>
      <c r="E43" s="229"/>
      <c r="F43" s="229"/>
      <c r="G43" s="229"/>
      <c r="H43" s="17"/>
      <c r="I43" s="17"/>
      <c r="J43" s="231"/>
    </row>
    <row r="44" spans="1:11" ht="16">
      <c r="A44" s="18"/>
      <c r="B44" s="19"/>
      <c r="C44" s="99"/>
      <c r="D44" s="99"/>
      <c r="E44" s="229"/>
      <c r="F44" s="229"/>
      <c r="G44" s="229"/>
      <c r="H44" s="17"/>
      <c r="I44" s="17"/>
      <c r="J44" s="231"/>
    </row>
    <row r="45" spans="1:11" ht="16">
      <c r="A45" s="18"/>
      <c r="B45" s="19"/>
      <c r="C45" s="99"/>
      <c r="D45" s="99"/>
      <c r="E45" s="498"/>
      <c r="F45" s="498"/>
      <c r="G45" s="498"/>
      <c r="H45" s="498"/>
      <c r="I45" s="498"/>
      <c r="J45" s="229"/>
    </row>
    <row r="46" spans="1:11" ht="16">
      <c r="A46" s="18"/>
      <c r="B46" s="19"/>
      <c r="C46" s="99"/>
      <c r="D46" s="99"/>
      <c r="E46" s="498"/>
      <c r="F46" s="498"/>
      <c r="G46" s="498"/>
      <c r="H46" s="498"/>
      <c r="I46" s="498"/>
      <c r="J46" s="229"/>
      <c r="K46" s="20"/>
    </row>
    <row r="47" spans="1:11" ht="16">
      <c r="A47" s="18"/>
      <c r="B47" s="19"/>
      <c r="C47" s="99"/>
      <c r="D47" s="99"/>
      <c r="E47" s="498"/>
      <c r="F47" s="498"/>
      <c r="G47" s="498"/>
      <c r="H47" s="498"/>
      <c r="I47" s="498"/>
      <c r="J47" s="229"/>
      <c r="K47" s="20"/>
    </row>
    <row r="48" spans="1:11" ht="16">
      <c r="A48" s="18"/>
      <c r="B48" s="19"/>
      <c r="C48" s="99"/>
      <c r="D48" s="99"/>
      <c r="E48" s="498"/>
      <c r="F48" s="498"/>
      <c r="G48" s="498"/>
      <c r="H48" s="498"/>
      <c r="I48" s="498"/>
      <c r="J48" s="229"/>
      <c r="K48" s="20"/>
    </row>
    <row r="49" spans="1:11" ht="16">
      <c r="A49" s="18"/>
      <c r="B49" s="19"/>
      <c r="C49" s="99"/>
      <c r="D49" s="99"/>
      <c r="E49" s="498"/>
      <c r="F49" s="498"/>
      <c r="G49" s="498"/>
      <c r="H49" s="498"/>
      <c r="I49" s="498"/>
      <c r="J49" s="229"/>
      <c r="K49" s="20"/>
    </row>
    <row r="50" spans="1:11" ht="16">
      <c r="A50" s="18"/>
      <c r="B50" s="19"/>
      <c r="C50" s="99"/>
      <c r="D50" s="99"/>
      <c r="E50" s="498"/>
      <c r="F50" s="498"/>
      <c r="G50" s="498"/>
      <c r="H50" s="498"/>
      <c r="I50" s="498"/>
      <c r="J50" s="229"/>
      <c r="K50" s="20"/>
    </row>
    <row r="51" spans="1:11" ht="16">
      <c r="A51" s="18"/>
      <c r="B51" s="19"/>
      <c r="C51" s="99"/>
      <c r="D51" s="99"/>
      <c r="E51" s="498"/>
      <c r="F51" s="498"/>
      <c r="G51" s="498"/>
      <c r="H51" s="498"/>
      <c r="I51" s="498"/>
      <c r="J51" s="229"/>
      <c r="K51" s="20"/>
    </row>
    <row r="52" spans="1:11" ht="16">
      <c r="A52" s="18"/>
      <c r="B52" s="19"/>
      <c r="C52" s="99"/>
      <c r="D52" s="99"/>
      <c r="E52" s="498"/>
      <c r="F52" s="498"/>
      <c r="G52" s="498"/>
      <c r="H52" s="498"/>
      <c r="I52" s="498"/>
      <c r="J52" s="229"/>
      <c r="K52" s="20"/>
    </row>
    <row r="53" spans="1:11" ht="16">
      <c r="A53" s="18"/>
      <c r="B53" s="19"/>
      <c r="C53" s="99"/>
      <c r="D53" s="99"/>
      <c r="E53" s="498"/>
      <c r="F53" s="498"/>
      <c r="G53" s="498"/>
      <c r="H53" s="498"/>
      <c r="I53" s="498"/>
      <c r="J53" s="229"/>
      <c r="K53" s="20"/>
    </row>
    <row r="54" spans="1:11" ht="16">
      <c r="A54" s="18"/>
      <c r="B54" s="19"/>
      <c r="C54" s="229"/>
      <c r="D54" s="229"/>
      <c r="E54" s="498"/>
      <c r="F54" s="498"/>
      <c r="G54" s="498"/>
      <c r="H54" s="498"/>
      <c r="I54" s="498"/>
      <c r="J54" s="229"/>
      <c r="K54" s="20"/>
    </row>
    <row r="55" spans="1:11" ht="16">
      <c r="A55" s="18"/>
      <c r="B55" s="19"/>
      <c r="C55" s="99"/>
      <c r="D55" s="99"/>
      <c r="E55" s="499"/>
      <c r="F55" s="499"/>
      <c r="G55" s="499"/>
      <c r="H55" s="499"/>
      <c r="I55" s="499"/>
      <c r="J55" s="230"/>
      <c r="K55" s="20"/>
    </row>
    <row r="56" spans="1:11" ht="16">
      <c r="A56" s="18"/>
      <c r="B56" s="19"/>
      <c r="C56" s="101"/>
      <c r="D56" s="101"/>
      <c r="E56" s="499"/>
      <c r="F56" s="499"/>
      <c r="G56" s="499"/>
      <c r="H56" s="499"/>
      <c r="I56" s="499"/>
      <c r="J56" s="230"/>
      <c r="K56" s="20"/>
    </row>
    <row r="57" spans="1:11" ht="16">
      <c r="A57" s="18"/>
      <c r="B57" s="19"/>
      <c r="C57" s="99"/>
      <c r="D57" s="99"/>
      <c r="E57" s="499"/>
      <c r="F57" s="499"/>
      <c r="G57" s="499"/>
      <c r="H57" s="499"/>
      <c r="I57" s="499"/>
      <c r="J57" s="230"/>
      <c r="K57" s="20"/>
    </row>
  </sheetData>
  <mergeCells count="14">
    <mergeCell ref="E55:I55"/>
    <mergeCell ref="E56:I56"/>
    <mergeCell ref="E57:I57"/>
    <mergeCell ref="E48:I48"/>
    <mergeCell ref="E49:I49"/>
    <mergeCell ref="E50:I50"/>
    <mergeCell ref="E51:I51"/>
    <mergeCell ref="E52:I52"/>
    <mergeCell ref="E53:I53"/>
    <mergeCell ref="F2:G2"/>
    <mergeCell ref="E47:I47"/>
    <mergeCell ref="E45:I45"/>
    <mergeCell ref="E46:I46"/>
    <mergeCell ref="E54:I54"/>
  </mergeCells>
  <phoneticPr fontId="1" type="noConversion"/>
  <conditionalFormatting sqref="I5:J6 I11:J11 F11:G11 E13:G13 I13:J13 J12">
    <cfRule type="cellIs" dxfId="362" priority="30" stopIfTrue="1" operator="lessThan">
      <formula>0</formula>
    </cfRule>
  </conditionalFormatting>
  <conditionalFormatting sqref="E22 I21:I22">
    <cfRule type="cellIs" dxfId="361" priority="24" stopIfTrue="1" operator="lessThan">
      <formula>0</formula>
    </cfRule>
  </conditionalFormatting>
  <conditionalFormatting sqref="E21:G21">
    <cfRule type="cellIs" dxfId="360" priority="25" stopIfTrue="1" operator="lessThan">
      <formula>0</formula>
    </cfRule>
  </conditionalFormatting>
  <conditionalFormatting sqref="I29">
    <cfRule type="cellIs" dxfId="359" priority="21" stopIfTrue="1" operator="lessThan">
      <formula>0</formula>
    </cfRule>
  </conditionalFormatting>
  <conditionalFormatting sqref="I8:J8">
    <cfRule type="cellIs" dxfId="358" priority="20" stopIfTrue="1" operator="lessThan">
      <formula>0</formula>
    </cfRule>
  </conditionalFormatting>
  <conditionalFormatting sqref="J7">
    <cfRule type="cellIs" dxfId="357" priority="19" stopIfTrue="1" operator="lessThan">
      <formula>0</formula>
    </cfRule>
  </conditionalFormatting>
  <conditionalFormatting sqref="I7">
    <cfRule type="cellIs" dxfId="356" priority="18" stopIfTrue="1" operator="lessThan">
      <formula>0</formula>
    </cfRule>
  </conditionalFormatting>
  <conditionalFormatting sqref="E31:G31 E29:G29 E33:G33 J32 J30 J21:J22 J14 I16:J16 I20:J20 J17:J19">
    <cfRule type="cellIs" dxfId="355" priority="28" stopIfTrue="1" operator="lessThan">
      <formula>0</formula>
    </cfRule>
  </conditionalFormatting>
  <conditionalFormatting sqref="J28">
    <cfRule type="cellIs" dxfId="354" priority="26" stopIfTrue="1" operator="lessThan">
      <formula>0</formula>
    </cfRule>
  </conditionalFormatting>
  <conditionalFormatting sqref="I33">
    <cfRule type="cellIs" dxfId="353" priority="27" stopIfTrue="1" operator="lessThan">
      <formula>0</formula>
    </cfRule>
  </conditionalFormatting>
  <conditionalFormatting sqref="I28">
    <cfRule type="cellIs" dxfId="352" priority="22" stopIfTrue="1" operator="lessThan">
      <formula>0</formula>
    </cfRule>
  </conditionalFormatting>
  <conditionalFormatting sqref="I30:I32">
    <cfRule type="cellIs" dxfId="351" priority="23" stopIfTrue="1" operator="lessThan">
      <formula>0</formula>
    </cfRule>
  </conditionalFormatting>
  <conditionalFormatting sqref="F9:G9 I9:J9">
    <cfRule type="cellIs" dxfId="350" priority="17" stopIfTrue="1" operator="lessThan">
      <formula>0</formula>
    </cfRule>
  </conditionalFormatting>
  <conditionalFormatting sqref="J10">
    <cfRule type="cellIs" dxfId="349" priority="16" stopIfTrue="1" operator="lessThan">
      <formula>0</formula>
    </cfRule>
  </conditionalFormatting>
  <conditionalFormatting sqref="F10:G10 I10">
    <cfRule type="cellIs" dxfId="348" priority="15" stopIfTrue="1" operator="lessThan">
      <formula>0</formula>
    </cfRule>
  </conditionalFormatting>
  <conditionalFormatting sqref="E12:F12 I12">
    <cfRule type="cellIs" dxfId="347" priority="14" stopIfTrue="1" operator="lessThan">
      <formula>0</formula>
    </cfRule>
  </conditionalFormatting>
  <conditionalFormatting sqref="G12">
    <cfRule type="cellIs" dxfId="346" priority="13" stopIfTrue="1" operator="lessThan">
      <formula>0</formula>
    </cfRule>
  </conditionalFormatting>
  <conditionalFormatting sqref="E17:G19">
    <cfRule type="cellIs" dxfId="345" priority="12" stopIfTrue="1" operator="lessThan">
      <formula>0</formula>
    </cfRule>
  </conditionalFormatting>
  <conditionalFormatting sqref="I17:I19">
    <cfRule type="cellIs" dxfId="344" priority="11" stopIfTrue="1" operator="lessThan">
      <formula>0</formula>
    </cfRule>
  </conditionalFormatting>
  <conditionalFormatting sqref="J15">
    <cfRule type="cellIs" dxfId="343" priority="10" stopIfTrue="1" operator="lessThan">
      <formula>0</formula>
    </cfRule>
  </conditionalFormatting>
  <conditionalFormatting sqref="E15:G15">
    <cfRule type="cellIs" dxfId="342" priority="5" stopIfTrue="1" operator="lessThan">
      <formula>0</formula>
    </cfRule>
  </conditionalFormatting>
  <conditionalFormatting sqref="I15">
    <cfRule type="cellIs" dxfId="341" priority="4" stopIfTrue="1" operator="lessThan">
      <formula>0</formula>
    </cfRule>
  </conditionalFormatting>
  <conditionalFormatting sqref="I14">
    <cfRule type="cellIs" dxfId="340" priority="6" stopIfTrue="1" operator="lessThan">
      <formula>0</formula>
    </cfRule>
  </conditionalFormatting>
  <conditionalFormatting sqref="E9:E11">
    <cfRule type="cellIs" dxfId="339" priority="3" stopIfTrue="1" operator="lessThan">
      <formula>0</formula>
    </cfRule>
  </conditionalFormatting>
  <conditionalFormatting sqref="I23">
    <cfRule type="cellIs" dxfId="338" priority="2" stopIfTrue="1" operator="lessThan">
      <formula>0</formula>
    </cfRule>
  </conditionalFormatting>
  <conditionalFormatting sqref="I24:I27">
    <cfRule type="cellIs" dxfId="337" priority="1" stopIfTrue="1" operator="lessThan">
      <formula>0</formula>
    </cfRule>
  </conditionalFormatting>
  <pageMargins left="0.7" right="0.7" top="0.75" bottom="0.75" header="0.3" footer="0.3"/>
  <pageSetup paperSize="9" scale="54" orientation="portrait" r:id="rId1"/>
  <colBreaks count="1" manualBreakCount="1">
    <brk id="10" max="56" man="1"/>
  </colBreaks>
  <ignoredErrors>
    <ignoredError sqref="I12 I14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M51"/>
  <sheetViews>
    <sheetView zoomScale="85" zoomScaleNormal="85" workbookViewId="0">
      <selection activeCell="B1" sqref="B1:J28"/>
    </sheetView>
  </sheetViews>
  <sheetFormatPr baseColWidth="10" defaultColWidth="11" defaultRowHeight="14" customHeight="1"/>
  <cols>
    <col min="1" max="1" width="3.6640625" style="74" customWidth="1"/>
    <col min="2" max="2" width="7" style="20" customWidth="1"/>
    <col min="3" max="3" width="36.33203125" style="20" customWidth="1"/>
    <col min="4" max="4" width="27.6640625" style="20" customWidth="1"/>
    <col min="5" max="6" width="6.6640625" style="20" customWidth="1"/>
    <col min="7" max="7" width="12" style="20" customWidth="1"/>
    <col min="8" max="8" width="11.1640625" style="20" customWidth="1"/>
    <col min="9" max="9" width="14.6640625" style="20" customWidth="1"/>
    <col min="10" max="10" width="7.83203125" style="102" customWidth="1"/>
    <col min="11" max="11" width="15" style="15" customWidth="1"/>
    <col min="12" max="256" width="11" style="20"/>
    <col min="257" max="257" width="3.6640625" style="20" customWidth="1"/>
    <col min="258" max="258" width="7" style="20" customWidth="1"/>
    <col min="259" max="259" width="36.33203125" style="20" customWidth="1"/>
    <col min="260" max="260" width="27.6640625" style="20" customWidth="1"/>
    <col min="261" max="262" width="10.33203125" style="20" customWidth="1"/>
    <col min="263" max="263" width="14.6640625" style="20" customWidth="1"/>
    <col min="264" max="264" width="16.83203125" style="20" customWidth="1"/>
    <col min="265" max="265" width="18.83203125" style="20" customWidth="1"/>
    <col min="266" max="266" width="11.1640625" style="20" customWidth="1"/>
    <col min="267" max="267" width="15" style="20" customWidth="1"/>
    <col min="268" max="512" width="11" style="20"/>
    <col min="513" max="513" width="3.6640625" style="20" customWidth="1"/>
    <col min="514" max="514" width="7" style="20" customWidth="1"/>
    <col min="515" max="515" width="36.33203125" style="20" customWidth="1"/>
    <col min="516" max="516" width="27.6640625" style="20" customWidth="1"/>
    <col min="517" max="518" width="10.33203125" style="20" customWidth="1"/>
    <col min="519" max="519" width="14.6640625" style="20" customWidth="1"/>
    <col min="520" max="520" width="16.83203125" style="20" customWidth="1"/>
    <col min="521" max="521" width="18.83203125" style="20" customWidth="1"/>
    <col min="522" max="522" width="11.1640625" style="20" customWidth="1"/>
    <col min="523" max="523" width="15" style="20" customWidth="1"/>
    <col min="524" max="768" width="11" style="20"/>
    <col min="769" max="769" width="3.6640625" style="20" customWidth="1"/>
    <col min="770" max="770" width="7" style="20" customWidth="1"/>
    <col min="771" max="771" width="36.33203125" style="20" customWidth="1"/>
    <col min="772" max="772" width="27.6640625" style="20" customWidth="1"/>
    <col min="773" max="774" width="10.33203125" style="20" customWidth="1"/>
    <col min="775" max="775" width="14.6640625" style="20" customWidth="1"/>
    <col min="776" max="776" width="16.83203125" style="20" customWidth="1"/>
    <col min="777" max="777" width="18.83203125" style="20" customWidth="1"/>
    <col min="778" max="778" width="11.1640625" style="20" customWidth="1"/>
    <col min="779" max="779" width="15" style="20" customWidth="1"/>
    <col min="780" max="1024" width="11" style="20"/>
    <col min="1025" max="1025" width="3.6640625" style="20" customWidth="1"/>
    <col min="1026" max="1026" width="7" style="20" customWidth="1"/>
    <col min="1027" max="1027" width="36.33203125" style="20" customWidth="1"/>
    <col min="1028" max="1028" width="27.6640625" style="20" customWidth="1"/>
    <col min="1029" max="1030" width="10.33203125" style="20" customWidth="1"/>
    <col min="1031" max="1031" width="14.6640625" style="20" customWidth="1"/>
    <col min="1032" max="1032" width="16.83203125" style="20" customWidth="1"/>
    <col min="1033" max="1033" width="18.83203125" style="20" customWidth="1"/>
    <col min="1034" max="1034" width="11.1640625" style="20" customWidth="1"/>
    <col min="1035" max="1035" width="15" style="20" customWidth="1"/>
    <col min="1036" max="1280" width="11" style="20"/>
    <col min="1281" max="1281" width="3.6640625" style="20" customWidth="1"/>
    <col min="1282" max="1282" width="7" style="20" customWidth="1"/>
    <col min="1283" max="1283" width="36.33203125" style="20" customWidth="1"/>
    <col min="1284" max="1284" width="27.6640625" style="20" customWidth="1"/>
    <col min="1285" max="1286" width="10.33203125" style="20" customWidth="1"/>
    <col min="1287" max="1287" width="14.6640625" style="20" customWidth="1"/>
    <col min="1288" max="1288" width="16.83203125" style="20" customWidth="1"/>
    <col min="1289" max="1289" width="18.83203125" style="20" customWidth="1"/>
    <col min="1290" max="1290" width="11.1640625" style="20" customWidth="1"/>
    <col min="1291" max="1291" width="15" style="20" customWidth="1"/>
    <col min="1292" max="1536" width="11" style="20"/>
    <col min="1537" max="1537" width="3.6640625" style="20" customWidth="1"/>
    <col min="1538" max="1538" width="7" style="20" customWidth="1"/>
    <col min="1539" max="1539" width="36.33203125" style="20" customWidth="1"/>
    <col min="1540" max="1540" width="27.6640625" style="20" customWidth="1"/>
    <col min="1541" max="1542" width="10.33203125" style="20" customWidth="1"/>
    <col min="1543" max="1543" width="14.6640625" style="20" customWidth="1"/>
    <col min="1544" max="1544" width="16.83203125" style="20" customWidth="1"/>
    <col min="1545" max="1545" width="18.83203125" style="20" customWidth="1"/>
    <col min="1546" max="1546" width="11.1640625" style="20" customWidth="1"/>
    <col min="1547" max="1547" width="15" style="20" customWidth="1"/>
    <col min="1548" max="1792" width="11" style="20"/>
    <col min="1793" max="1793" width="3.6640625" style="20" customWidth="1"/>
    <col min="1794" max="1794" width="7" style="20" customWidth="1"/>
    <col min="1795" max="1795" width="36.33203125" style="20" customWidth="1"/>
    <col min="1796" max="1796" width="27.6640625" style="20" customWidth="1"/>
    <col min="1797" max="1798" width="10.33203125" style="20" customWidth="1"/>
    <col min="1799" max="1799" width="14.6640625" style="20" customWidth="1"/>
    <col min="1800" max="1800" width="16.83203125" style="20" customWidth="1"/>
    <col min="1801" max="1801" width="18.83203125" style="20" customWidth="1"/>
    <col min="1802" max="1802" width="11.1640625" style="20" customWidth="1"/>
    <col min="1803" max="1803" width="15" style="20" customWidth="1"/>
    <col min="1804" max="2048" width="11" style="20"/>
    <col min="2049" max="2049" width="3.6640625" style="20" customWidth="1"/>
    <col min="2050" max="2050" width="7" style="20" customWidth="1"/>
    <col min="2051" max="2051" width="36.33203125" style="20" customWidth="1"/>
    <col min="2052" max="2052" width="27.6640625" style="20" customWidth="1"/>
    <col min="2053" max="2054" width="10.33203125" style="20" customWidth="1"/>
    <col min="2055" max="2055" width="14.6640625" style="20" customWidth="1"/>
    <col min="2056" max="2056" width="16.83203125" style="20" customWidth="1"/>
    <col min="2057" max="2057" width="18.83203125" style="20" customWidth="1"/>
    <col min="2058" max="2058" width="11.1640625" style="20" customWidth="1"/>
    <col min="2059" max="2059" width="15" style="20" customWidth="1"/>
    <col min="2060" max="2304" width="11" style="20"/>
    <col min="2305" max="2305" width="3.6640625" style="20" customWidth="1"/>
    <col min="2306" max="2306" width="7" style="20" customWidth="1"/>
    <col min="2307" max="2307" width="36.33203125" style="20" customWidth="1"/>
    <col min="2308" max="2308" width="27.6640625" style="20" customWidth="1"/>
    <col min="2309" max="2310" width="10.33203125" style="20" customWidth="1"/>
    <col min="2311" max="2311" width="14.6640625" style="20" customWidth="1"/>
    <col min="2312" max="2312" width="16.83203125" style="20" customWidth="1"/>
    <col min="2313" max="2313" width="18.83203125" style="20" customWidth="1"/>
    <col min="2314" max="2314" width="11.1640625" style="20" customWidth="1"/>
    <col min="2315" max="2315" width="15" style="20" customWidth="1"/>
    <col min="2316" max="2560" width="11" style="20"/>
    <col min="2561" max="2561" width="3.6640625" style="20" customWidth="1"/>
    <col min="2562" max="2562" width="7" style="20" customWidth="1"/>
    <col min="2563" max="2563" width="36.33203125" style="20" customWidth="1"/>
    <col min="2564" max="2564" width="27.6640625" style="20" customWidth="1"/>
    <col min="2565" max="2566" width="10.33203125" style="20" customWidth="1"/>
    <col min="2567" max="2567" width="14.6640625" style="20" customWidth="1"/>
    <col min="2568" max="2568" width="16.83203125" style="20" customWidth="1"/>
    <col min="2569" max="2569" width="18.83203125" style="20" customWidth="1"/>
    <col min="2570" max="2570" width="11.1640625" style="20" customWidth="1"/>
    <col min="2571" max="2571" width="15" style="20" customWidth="1"/>
    <col min="2572" max="2816" width="11" style="20"/>
    <col min="2817" max="2817" width="3.6640625" style="20" customWidth="1"/>
    <col min="2818" max="2818" width="7" style="20" customWidth="1"/>
    <col min="2819" max="2819" width="36.33203125" style="20" customWidth="1"/>
    <col min="2820" max="2820" width="27.6640625" style="20" customWidth="1"/>
    <col min="2821" max="2822" width="10.33203125" style="20" customWidth="1"/>
    <col min="2823" max="2823" width="14.6640625" style="20" customWidth="1"/>
    <col min="2824" max="2824" width="16.83203125" style="20" customWidth="1"/>
    <col min="2825" max="2825" width="18.83203125" style="20" customWidth="1"/>
    <col min="2826" max="2826" width="11.1640625" style="20" customWidth="1"/>
    <col min="2827" max="2827" width="15" style="20" customWidth="1"/>
    <col min="2828" max="3072" width="11" style="20"/>
    <col min="3073" max="3073" width="3.6640625" style="20" customWidth="1"/>
    <col min="3074" max="3074" width="7" style="20" customWidth="1"/>
    <col min="3075" max="3075" width="36.33203125" style="20" customWidth="1"/>
    <col min="3076" max="3076" width="27.6640625" style="20" customWidth="1"/>
    <col min="3077" max="3078" width="10.33203125" style="20" customWidth="1"/>
    <col min="3079" max="3079" width="14.6640625" style="20" customWidth="1"/>
    <col min="3080" max="3080" width="16.83203125" style="20" customWidth="1"/>
    <col min="3081" max="3081" width="18.83203125" style="20" customWidth="1"/>
    <col min="3082" max="3082" width="11.1640625" style="20" customWidth="1"/>
    <col min="3083" max="3083" width="15" style="20" customWidth="1"/>
    <col min="3084" max="3328" width="11" style="20"/>
    <col min="3329" max="3329" width="3.6640625" style="20" customWidth="1"/>
    <col min="3330" max="3330" width="7" style="20" customWidth="1"/>
    <col min="3331" max="3331" width="36.33203125" style="20" customWidth="1"/>
    <col min="3332" max="3332" width="27.6640625" style="20" customWidth="1"/>
    <col min="3333" max="3334" width="10.33203125" style="20" customWidth="1"/>
    <col min="3335" max="3335" width="14.6640625" style="20" customWidth="1"/>
    <col min="3336" max="3336" width="16.83203125" style="20" customWidth="1"/>
    <col min="3337" max="3337" width="18.83203125" style="20" customWidth="1"/>
    <col min="3338" max="3338" width="11.1640625" style="20" customWidth="1"/>
    <col min="3339" max="3339" width="15" style="20" customWidth="1"/>
    <col min="3340" max="3584" width="11" style="20"/>
    <col min="3585" max="3585" width="3.6640625" style="20" customWidth="1"/>
    <col min="3586" max="3586" width="7" style="20" customWidth="1"/>
    <col min="3587" max="3587" width="36.33203125" style="20" customWidth="1"/>
    <col min="3588" max="3588" width="27.6640625" style="20" customWidth="1"/>
    <col min="3589" max="3590" width="10.33203125" style="20" customWidth="1"/>
    <col min="3591" max="3591" width="14.6640625" style="20" customWidth="1"/>
    <col min="3592" max="3592" width="16.83203125" style="20" customWidth="1"/>
    <col min="3593" max="3593" width="18.83203125" style="20" customWidth="1"/>
    <col min="3594" max="3594" width="11.1640625" style="20" customWidth="1"/>
    <col min="3595" max="3595" width="15" style="20" customWidth="1"/>
    <col min="3596" max="3840" width="11" style="20"/>
    <col min="3841" max="3841" width="3.6640625" style="20" customWidth="1"/>
    <col min="3842" max="3842" width="7" style="20" customWidth="1"/>
    <col min="3843" max="3843" width="36.33203125" style="20" customWidth="1"/>
    <col min="3844" max="3844" width="27.6640625" style="20" customWidth="1"/>
    <col min="3845" max="3846" width="10.33203125" style="20" customWidth="1"/>
    <col min="3847" max="3847" width="14.6640625" style="20" customWidth="1"/>
    <col min="3848" max="3848" width="16.83203125" style="20" customWidth="1"/>
    <col min="3849" max="3849" width="18.83203125" style="20" customWidth="1"/>
    <col min="3850" max="3850" width="11.1640625" style="20" customWidth="1"/>
    <col min="3851" max="3851" width="15" style="20" customWidth="1"/>
    <col min="3852" max="4096" width="11" style="20"/>
    <col min="4097" max="4097" width="3.6640625" style="20" customWidth="1"/>
    <col min="4098" max="4098" width="7" style="20" customWidth="1"/>
    <col min="4099" max="4099" width="36.33203125" style="20" customWidth="1"/>
    <col min="4100" max="4100" width="27.6640625" style="20" customWidth="1"/>
    <col min="4101" max="4102" width="10.33203125" style="20" customWidth="1"/>
    <col min="4103" max="4103" width="14.6640625" style="20" customWidth="1"/>
    <col min="4104" max="4104" width="16.83203125" style="20" customWidth="1"/>
    <col min="4105" max="4105" width="18.83203125" style="20" customWidth="1"/>
    <col min="4106" max="4106" width="11.1640625" style="20" customWidth="1"/>
    <col min="4107" max="4107" width="15" style="20" customWidth="1"/>
    <col min="4108" max="4352" width="11" style="20"/>
    <col min="4353" max="4353" width="3.6640625" style="20" customWidth="1"/>
    <col min="4354" max="4354" width="7" style="20" customWidth="1"/>
    <col min="4355" max="4355" width="36.33203125" style="20" customWidth="1"/>
    <col min="4356" max="4356" width="27.6640625" style="20" customWidth="1"/>
    <col min="4357" max="4358" width="10.33203125" style="20" customWidth="1"/>
    <col min="4359" max="4359" width="14.6640625" style="20" customWidth="1"/>
    <col min="4360" max="4360" width="16.83203125" style="20" customWidth="1"/>
    <col min="4361" max="4361" width="18.83203125" style="20" customWidth="1"/>
    <col min="4362" max="4362" width="11.1640625" style="20" customWidth="1"/>
    <col min="4363" max="4363" width="15" style="20" customWidth="1"/>
    <col min="4364" max="4608" width="11" style="20"/>
    <col min="4609" max="4609" width="3.6640625" style="20" customWidth="1"/>
    <col min="4610" max="4610" width="7" style="20" customWidth="1"/>
    <col min="4611" max="4611" width="36.33203125" style="20" customWidth="1"/>
    <col min="4612" max="4612" width="27.6640625" style="20" customWidth="1"/>
    <col min="4613" max="4614" width="10.33203125" style="20" customWidth="1"/>
    <col min="4615" max="4615" width="14.6640625" style="20" customWidth="1"/>
    <col min="4616" max="4616" width="16.83203125" style="20" customWidth="1"/>
    <col min="4617" max="4617" width="18.83203125" style="20" customWidth="1"/>
    <col min="4618" max="4618" width="11.1640625" style="20" customWidth="1"/>
    <col min="4619" max="4619" width="15" style="20" customWidth="1"/>
    <col min="4620" max="4864" width="11" style="20"/>
    <col min="4865" max="4865" width="3.6640625" style="20" customWidth="1"/>
    <col min="4866" max="4866" width="7" style="20" customWidth="1"/>
    <col min="4867" max="4867" width="36.33203125" style="20" customWidth="1"/>
    <col min="4868" max="4868" width="27.6640625" style="20" customWidth="1"/>
    <col min="4869" max="4870" width="10.33203125" style="20" customWidth="1"/>
    <col min="4871" max="4871" width="14.6640625" style="20" customWidth="1"/>
    <col min="4872" max="4872" width="16.83203125" style="20" customWidth="1"/>
    <col min="4873" max="4873" width="18.83203125" style="20" customWidth="1"/>
    <col min="4874" max="4874" width="11.1640625" style="20" customWidth="1"/>
    <col min="4875" max="4875" width="15" style="20" customWidth="1"/>
    <col min="4876" max="5120" width="11" style="20"/>
    <col min="5121" max="5121" width="3.6640625" style="20" customWidth="1"/>
    <col min="5122" max="5122" width="7" style="20" customWidth="1"/>
    <col min="5123" max="5123" width="36.33203125" style="20" customWidth="1"/>
    <col min="5124" max="5124" width="27.6640625" style="20" customWidth="1"/>
    <col min="5125" max="5126" width="10.33203125" style="20" customWidth="1"/>
    <col min="5127" max="5127" width="14.6640625" style="20" customWidth="1"/>
    <col min="5128" max="5128" width="16.83203125" style="20" customWidth="1"/>
    <col min="5129" max="5129" width="18.83203125" style="20" customWidth="1"/>
    <col min="5130" max="5130" width="11.1640625" style="20" customWidth="1"/>
    <col min="5131" max="5131" width="15" style="20" customWidth="1"/>
    <col min="5132" max="5376" width="11" style="20"/>
    <col min="5377" max="5377" width="3.6640625" style="20" customWidth="1"/>
    <col min="5378" max="5378" width="7" style="20" customWidth="1"/>
    <col min="5379" max="5379" width="36.33203125" style="20" customWidth="1"/>
    <col min="5380" max="5380" width="27.6640625" style="20" customWidth="1"/>
    <col min="5381" max="5382" width="10.33203125" style="20" customWidth="1"/>
    <col min="5383" max="5383" width="14.6640625" style="20" customWidth="1"/>
    <col min="5384" max="5384" width="16.83203125" style="20" customWidth="1"/>
    <col min="5385" max="5385" width="18.83203125" style="20" customWidth="1"/>
    <col min="5386" max="5386" width="11.1640625" style="20" customWidth="1"/>
    <col min="5387" max="5387" width="15" style="20" customWidth="1"/>
    <col min="5388" max="5632" width="11" style="20"/>
    <col min="5633" max="5633" width="3.6640625" style="20" customWidth="1"/>
    <col min="5634" max="5634" width="7" style="20" customWidth="1"/>
    <col min="5635" max="5635" width="36.33203125" style="20" customWidth="1"/>
    <col min="5636" max="5636" width="27.6640625" style="20" customWidth="1"/>
    <col min="5637" max="5638" width="10.33203125" style="20" customWidth="1"/>
    <col min="5639" max="5639" width="14.6640625" style="20" customWidth="1"/>
    <col min="5640" max="5640" width="16.83203125" style="20" customWidth="1"/>
    <col min="5641" max="5641" width="18.83203125" style="20" customWidth="1"/>
    <col min="5642" max="5642" width="11.1640625" style="20" customWidth="1"/>
    <col min="5643" max="5643" width="15" style="20" customWidth="1"/>
    <col min="5644" max="5888" width="11" style="20"/>
    <col min="5889" max="5889" width="3.6640625" style="20" customWidth="1"/>
    <col min="5890" max="5890" width="7" style="20" customWidth="1"/>
    <col min="5891" max="5891" width="36.33203125" style="20" customWidth="1"/>
    <col min="5892" max="5892" width="27.6640625" style="20" customWidth="1"/>
    <col min="5893" max="5894" width="10.33203125" style="20" customWidth="1"/>
    <col min="5895" max="5895" width="14.6640625" style="20" customWidth="1"/>
    <col min="5896" max="5896" width="16.83203125" style="20" customWidth="1"/>
    <col min="5897" max="5897" width="18.83203125" style="20" customWidth="1"/>
    <col min="5898" max="5898" width="11.1640625" style="20" customWidth="1"/>
    <col min="5899" max="5899" width="15" style="20" customWidth="1"/>
    <col min="5900" max="6144" width="11" style="20"/>
    <col min="6145" max="6145" width="3.6640625" style="20" customWidth="1"/>
    <col min="6146" max="6146" width="7" style="20" customWidth="1"/>
    <col min="6147" max="6147" width="36.33203125" style="20" customWidth="1"/>
    <col min="6148" max="6148" width="27.6640625" style="20" customWidth="1"/>
    <col min="6149" max="6150" width="10.33203125" style="20" customWidth="1"/>
    <col min="6151" max="6151" width="14.6640625" style="20" customWidth="1"/>
    <col min="6152" max="6152" width="16.83203125" style="20" customWidth="1"/>
    <col min="6153" max="6153" width="18.83203125" style="20" customWidth="1"/>
    <col min="6154" max="6154" width="11.1640625" style="20" customWidth="1"/>
    <col min="6155" max="6155" width="15" style="20" customWidth="1"/>
    <col min="6156" max="6400" width="11" style="20"/>
    <col min="6401" max="6401" width="3.6640625" style="20" customWidth="1"/>
    <col min="6402" max="6402" width="7" style="20" customWidth="1"/>
    <col min="6403" max="6403" width="36.33203125" style="20" customWidth="1"/>
    <col min="6404" max="6404" width="27.6640625" style="20" customWidth="1"/>
    <col min="6405" max="6406" width="10.33203125" style="20" customWidth="1"/>
    <col min="6407" max="6407" width="14.6640625" style="20" customWidth="1"/>
    <col min="6408" max="6408" width="16.83203125" style="20" customWidth="1"/>
    <col min="6409" max="6409" width="18.83203125" style="20" customWidth="1"/>
    <col min="6410" max="6410" width="11.1640625" style="20" customWidth="1"/>
    <col min="6411" max="6411" width="15" style="20" customWidth="1"/>
    <col min="6412" max="6656" width="11" style="20"/>
    <col min="6657" max="6657" width="3.6640625" style="20" customWidth="1"/>
    <col min="6658" max="6658" width="7" style="20" customWidth="1"/>
    <col min="6659" max="6659" width="36.33203125" style="20" customWidth="1"/>
    <col min="6660" max="6660" width="27.6640625" style="20" customWidth="1"/>
    <col min="6661" max="6662" width="10.33203125" style="20" customWidth="1"/>
    <col min="6663" max="6663" width="14.6640625" style="20" customWidth="1"/>
    <col min="6664" max="6664" width="16.83203125" style="20" customWidth="1"/>
    <col min="6665" max="6665" width="18.83203125" style="20" customWidth="1"/>
    <col min="6666" max="6666" width="11.1640625" style="20" customWidth="1"/>
    <col min="6667" max="6667" width="15" style="20" customWidth="1"/>
    <col min="6668" max="6912" width="11" style="20"/>
    <col min="6913" max="6913" width="3.6640625" style="20" customWidth="1"/>
    <col min="6914" max="6914" width="7" style="20" customWidth="1"/>
    <col min="6915" max="6915" width="36.33203125" style="20" customWidth="1"/>
    <col min="6916" max="6916" width="27.6640625" style="20" customWidth="1"/>
    <col min="6917" max="6918" width="10.33203125" style="20" customWidth="1"/>
    <col min="6919" max="6919" width="14.6640625" style="20" customWidth="1"/>
    <col min="6920" max="6920" width="16.83203125" style="20" customWidth="1"/>
    <col min="6921" max="6921" width="18.83203125" style="20" customWidth="1"/>
    <col min="6922" max="6922" width="11.1640625" style="20" customWidth="1"/>
    <col min="6923" max="6923" width="15" style="20" customWidth="1"/>
    <col min="6924" max="7168" width="11" style="20"/>
    <col min="7169" max="7169" width="3.6640625" style="20" customWidth="1"/>
    <col min="7170" max="7170" width="7" style="20" customWidth="1"/>
    <col min="7171" max="7171" width="36.33203125" style="20" customWidth="1"/>
    <col min="7172" max="7172" width="27.6640625" style="20" customWidth="1"/>
    <col min="7173" max="7174" width="10.33203125" style="20" customWidth="1"/>
    <col min="7175" max="7175" width="14.6640625" style="20" customWidth="1"/>
    <col min="7176" max="7176" width="16.83203125" style="20" customWidth="1"/>
    <col min="7177" max="7177" width="18.83203125" style="20" customWidth="1"/>
    <col min="7178" max="7178" width="11.1640625" style="20" customWidth="1"/>
    <col min="7179" max="7179" width="15" style="20" customWidth="1"/>
    <col min="7180" max="7424" width="11" style="20"/>
    <col min="7425" max="7425" width="3.6640625" style="20" customWidth="1"/>
    <col min="7426" max="7426" width="7" style="20" customWidth="1"/>
    <col min="7427" max="7427" width="36.33203125" style="20" customWidth="1"/>
    <col min="7428" max="7428" width="27.6640625" style="20" customWidth="1"/>
    <col min="7429" max="7430" width="10.33203125" style="20" customWidth="1"/>
    <col min="7431" max="7431" width="14.6640625" style="20" customWidth="1"/>
    <col min="7432" max="7432" width="16.83203125" style="20" customWidth="1"/>
    <col min="7433" max="7433" width="18.83203125" style="20" customWidth="1"/>
    <col min="7434" max="7434" width="11.1640625" style="20" customWidth="1"/>
    <col min="7435" max="7435" width="15" style="20" customWidth="1"/>
    <col min="7436" max="7680" width="11" style="20"/>
    <col min="7681" max="7681" width="3.6640625" style="20" customWidth="1"/>
    <col min="7682" max="7682" width="7" style="20" customWidth="1"/>
    <col min="7683" max="7683" width="36.33203125" style="20" customWidth="1"/>
    <col min="7684" max="7684" width="27.6640625" style="20" customWidth="1"/>
    <col min="7685" max="7686" width="10.33203125" style="20" customWidth="1"/>
    <col min="7687" max="7687" width="14.6640625" style="20" customWidth="1"/>
    <col min="7688" max="7688" width="16.83203125" style="20" customWidth="1"/>
    <col min="7689" max="7689" width="18.83203125" style="20" customWidth="1"/>
    <col min="7690" max="7690" width="11.1640625" style="20" customWidth="1"/>
    <col min="7691" max="7691" width="15" style="20" customWidth="1"/>
    <col min="7692" max="7936" width="11" style="20"/>
    <col min="7937" max="7937" width="3.6640625" style="20" customWidth="1"/>
    <col min="7938" max="7938" width="7" style="20" customWidth="1"/>
    <col min="7939" max="7939" width="36.33203125" style="20" customWidth="1"/>
    <col min="7940" max="7940" width="27.6640625" style="20" customWidth="1"/>
    <col min="7941" max="7942" width="10.33203125" style="20" customWidth="1"/>
    <col min="7943" max="7943" width="14.6640625" style="20" customWidth="1"/>
    <col min="7944" max="7944" width="16.83203125" style="20" customWidth="1"/>
    <col min="7945" max="7945" width="18.83203125" style="20" customWidth="1"/>
    <col min="7946" max="7946" width="11.1640625" style="20" customWidth="1"/>
    <col min="7947" max="7947" width="15" style="20" customWidth="1"/>
    <col min="7948" max="8192" width="11" style="20"/>
    <col min="8193" max="8193" width="3.6640625" style="20" customWidth="1"/>
    <col min="8194" max="8194" width="7" style="20" customWidth="1"/>
    <col min="8195" max="8195" width="36.33203125" style="20" customWidth="1"/>
    <col min="8196" max="8196" width="27.6640625" style="20" customWidth="1"/>
    <col min="8197" max="8198" width="10.33203125" style="20" customWidth="1"/>
    <col min="8199" max="8199" width="14.6640625" style="20" customWidth="1"/>
    <col min="8200" max="8200" width="16.83203125" style="20" customWidth="1"/>
    <col min="8201" max="8201" width="18.83203125" style="20" customWidth="1"/>
    <col min="8202" max="8202" width="11.1640625" style="20" customWidth="1"/>
    <col min="8203" max="8203" width="15" style="20" customWidth="1"/>
    <col min="8204" max="8448" width="11" style="20"/>
    <col min="8449" max="8449" width="3.6640625" style="20" customWidth="1"/>
    <col min="8450" max="8450" width="7" style="20" customWidth="1"/>
    <col min="8451" max="8451" width="36.33203125" style="20" customWidth="1"/>
    <col min="8452" max="8452" width="27.6640625" style="20" customWidth="1"/>
    <col min="8453" max="8454" width="10.33203125" style="20" customWidth="1"/>
    <col min="8455" max="8455" width="14.6640625" style="20" customWidth="1"/>
    <col min="8456" max="8456" width="16.83203125" style="20" customWidth="1"/>
    <col min="8457" max="8457" width="18.83203125" style="20" customWidth="1"/>
    <col min="8458" max="8458" width="11.1640625" style="20" customWidth="1"/>
    <col min="8459" max="8459" width="15" style="20" customWidth="1"/>
    <col min="8460" max="8704" width="11" style="20"/>
    <col min="8705" max="8705" width="3.6640625" style="20" customWidth="1"/>
    <col min="8706" max="8706" width="7" style="20" customWidth="1"/>
    <col min="8707" max="8707" width="36.33203125" style="20" customWidth="1"/>
    <col min="8708" max="8708" width="27.6640625" style="20" customWidth="1"/>
    <col min="8709" max="8710" width="10.33203125" style="20" customWidth="1"/>
    <col min="8711" max="8711" width="14.6640625" style="20" customWidth="1"/>
    <col min="8712" max="8712" width="16.83203125" style="20" customWidth="1"/>
    <col min="8713" max="8713" width="18.83203125" style="20" customWidth="1"/>
    <col min="8714" max="8714" width="11.1640625" style="20" customWidth="1"/>
    <col min="8715" max="8715" width="15" style="20" customWidth="1"/>
    <col min="8716" max="8960" width="11" style="20"/>
    <col min="8961" max="8961" width="3.6640625" style="20" customWidth="1"/>
    <col min="8962" max="8962" width="7" style="20" customWidth="1"/>
    <col min="8963" max="8963" width="36.33203125" style="20" customWidth="1"/>
    <col min="8964" max="8964" width="27.6640625" style="20" customWidth="1"/>
    <col min="8965" max="8966" width="10.33203125" style="20" customWidth="1"/>
    <col min="8967" max="8967" width="14.6640625" style="20" customWidth="1"/>
    <col min="8968" max="8968" width="16.83203125" style="20" customWidth="1"/>
    <col min="8969" max="8969" width="18.83203125" style="20" customWidth="1"/>
    <col min="8970" max="8970" width="11.1640625" style="20" customWidth="1"/>
    <col min="8971" max="8971" width="15" style="20" customWidth="1"/>
    <col min="8972" max="9216" width="11" style="20"/>
    <col min="9217" max="9217" width="3.6640625" style="20" customWidth="1"/>
    <col min="9218" max="9218" width="7" style="20" customWidth="1"/>
    <col min="9219" max="9219" width="36.33203125" style="20" customWidth="1"/>
    <col min="9220" max="9220" width="27.6640625" style="20" customWidth="1"/>
    <col min="9221" max="9222" width="10.33203125" style="20" customWidth="1"/>
    <col min="9223" max="9223" width="14.6640625" style="20" customWidth="1"/>
    <col min="9224" max="9224" width="16.83203125" style="20" customWidth="1"/>
    <col min="9225" max="9225" width="18.83203125" style="20" customWidth="1"/>
    <col min="9226" max="9226" width="11.1640625" style="20" customWidth="1"/>
    <col min="9227" max="9227" width="15" style="20" customWidth="1"/>
    <col min="9228" max="9472" width="11" style="20"/>
    <col min="9473" max="9473" width="3.6640625" style="20" customWidth="1"/>
    <col min="9474" max="9474" width="7" style="20" customWidth="1"/>
    <col min="9475" max="9475" width="36.33203125" style="20" customWidth="1"/>
    <col min="9476" max="9476" width="27.6640625" style="20" customWidth="1"/>
    <col min="9477" max="9478" width="10.33203125" style="20" customWidth="1"/>
    <col min="9479" max="9479" width="14.6640625" style="20" customWidth="1"/>
    <col min="9480" max="9480" width="16.83203125" style="20" customWidth="1"/>
    <col min="9481" max="9481" width="18.83203125" style="20" customWidth="1"/>
    <col min="9482" max="9482" width="11.1640625" style="20" customWidth="1"/>
    <col min="9483" max="9483" width="15" style="20" customWidth="1"/>
    <col min="9484" max="9728" width="11" style="20"/>
    <col min="9729" max="9729" width="3.6640625" style="20" customWidth="1"/>
    <col min="9730" max="9730" width="7" style="20" customWidth="1"/>
    <col min="9731" max="9731" width="36.33203125" style="20" customWidth="1"/>
    <col min="9732" max="9732" width="27.6640625" style="20" customWidth="1"/>
    <col min="9733" max="9734" width="10.33203125" style="20" customWidth="1"/>
    <col min="9735" max="9735" width="14.6640625" style="20" customWidth="1"/>
    <col min="9736" max="9736" width="16.83203125" style="20" customWidth="1"/>
    <col min="9737" max="9737" width="18.83203125" style="20" customWidth="1"/>
    <col min="9738" max="9738" width="11.1640625" style="20" customWidth="1"/>
    <col min="9739" max="9739" width="15" style="20" customWidth="1"/>
    <col min="9740" max="9984" width="11" style="20"/>
    <col min="9985" max="9985" width="3.6640625" style="20" customWidth="1"/>
    <col min="9986" max="9986" width="7" style="20" customWidth="1"/>
    <col min="9987" max="9987" width="36.33203125" style="20" customWidth="1"/>
    <col min="9988" max="9988" width="27.6640625" style="20" customWidth="1"/>
    <col min="9989" max="9990" width="10.33203125" style="20" customWidth="1"/>
    <col min="9991" max="9991" width="14.6640625" style="20" customWidth="1"/>
    <col min="9992" max="9992" width="16.83203125" style="20" customWidth="1"/>
    <col min="9993" max="9993" width="18.83203125" style="20" customWidth="1"/>
    <col min="9994" max="9994" width="11.1640625" style="20" customWidth="1"/>
    <col min="9995" max="9995" width="15" style="20" customWidth="1"/>
    <col min="9996" max="10240" width="11" style="20"/>
    <col min="10241" max="10241" width="3.6640625" style="20" customWidth="1"/>
    <col min="10242" max="10242" width="7" style="20" customWidth="1"/>
    <col min="10243" max="10243" width="36.33203125" style="20" customWidth="1"/>
    <col min="10244" max="10244" width="27.6640625" style="20" customWidth="1"/>
    <col min="10245" max="10246" width="10.33203125" style="20" customWidth="1"/>
    <col min="10247" max="10247" width="14.6640625" style="20" customWidth="1"/>
    <col min="10248" max="10248" width="16.83203125" style="20" customWidth="1"/>
    <col min="10249" max="10249" width="18.83203125" style="20" customWidth="1"/>
    <col min="10250" max="10250" width="11.1640625" style="20" customWidth="1"/>
    <col min="10251" max="10251" width="15" style="20" customWidth="1"/>
    <col min="10252" max="10496" width="11" style="20"/>
    <col min="10497" max="10497" width="3.6640625" style="20" customWidth="1"/>
    <col min="10498" max="10498" width="7" style="20" customWidth="1"/>
    <col min="10499" max="10499" width="36.33203125" style="20" customWidth="1"/>
    <col min="10500" max="10500" width="27.6640625" style="20" customWidth="1"/>
    <col min="10501" max="10502" width="10.33203125" style="20" customWidth="1"/>
    <col min="10503" max="10503" width="14.6640625" style="20" customWidth="1"/>
    <col min="10504" max="10504" width="16.83203125" style="20" customWidth="1"/>
    <col min="10505" max="10505" width="18.83203125" style="20" customWidth="1"/>
    <col min="10506" max="10506" width="11.1640625" style="20" customWidth="1"/>
    <col min="10507" max="10507" width="15" style="20" customWidth="1"/>
    <col min="10508" max="10752" width="11" style="20"/>
    <col min="10753" max="10753" width="3.6640625" style="20" customWidth="1"/>
    <col min="10754" max="10754" width="7" style="20" customWidth="1"/>
    <col min="10755" max="10755" width="36.33203125" style="20" customWidth="1"/>
    <col min="10756" max="10756" width="27.6640625" style="20" customWidth="1"/>
    <col min="10757" max="10758" width="10.33203125" style="20" customWidth="1"/>
    <col min="10759" max="10759" width="14.6640625" style="20" customWidth="1"/>
    <col min="10760" max="10760" width="16.83203125" style="20" customWidth="1"/>
    <col min="10761" max="10761" width="18.83203125" style="20" customWidth="1"/>
    <col min="10762" max="10762" width="11.1640625" style="20" customWidth="1"/>
    <col min="10763" max="10763" width="15" style="20" customWidth="1"/>
    <col min="10764" max="11008" width="11" style="20"/>
    <col min="11009" max="11009" width="3.6640625" style="20" customWidth="1"/>
    <col min="11010" max="11010" width="7" style="20" customWidth="1"/>
    <col min="11011" max="11011" width="36.33203125" style="20" customWidth="1"/>
    <col min="11012" max="11012" width="27.6640625" style="20" customWidth="1"/>
    <col min="11013" max="11014" width="10.33203125" style="20" customWidth="1"/>
    <col min="11015" max="11015" width="14.6640625" style="20" customWidth="1"/>
    <col min="11016" max="11016" width="16.83203125" style="20" customWidth="1"/>
    <col min="11017" max="11017" width="18.83203125" style="20" customWidth="1"/>
    <col min="11018" max="11018" width="11.1640625" style="20" customWidth="1"/>
    <col min="11019" max="11019" width="15" style="20" customWidth="1"/>
    <col min="11020" max="11264" width="11" style="20"/>
    <col min="11265" max="11265" width="3.6640625" style="20" customWidth="1"/>
    <col min="11266" max="11266" width="7" style="20" customWidth="1"/>
    <col min="11267" max="11267" width="36.33203125" style="20" customWidth="1"/>
    <col min="11268" max="11268" width="27.6640625" style="20" customWidth="1"/>
    <col min="11269" max="11270" width="10.33203125" style="20" customWidth="1"/>
    <col min="11271" max="11271" width="14.6640625" style="20" customWidth="1"/>
    <col min="11272" max="11272" width="16.83203125" style="20" customWidth="1"/>
    <col min="11273" max="11273" width="18.83203125" style="20" customWidth="1"/>
    <col min="11274" max="11274" width="11.1640625" style="20" customWidth="1"/>
    <col min="11275" max="11275" width="15" style="20" customWidth="1"/>
    <col min="11276" max="11520" width="11" style="20"/>
    <col min="11521" max="11521" width="3.6640625" style="20" customWidth="1"/>
    <col min="11522" max="11522" width="7" style="20" customWidth="1"/>
    <col min="11523" max="11523" width="36.33203125" style="20" customWidth="1"/>
    <col min="11524" max="11524" width="27.6640625" style="20" customWidth="1"/>
    <col min="11525" max="11526" width="10.33203125" style="20" customWidth="1"/>
    <col min="11527" max="11527" width="14.6640625" style="20" customWidth="1"/>
    <col min="11528" max="11528" width="16.83203125" style="20" customWidth="1"/>
    <col min="11529" max="11529" width="18.83203125" style="20" customWidth="1"/>
    <col min="11530" max="11530" width="11.1640625" style="20" customWidth="1"/>
    <col min="11531" max="11531" width="15" style="20" customWidth="1"/>
    <col min="11532" max="11776" width="11" style="20"/>
    <col min="11777" max="11777" width="3.6640625" style="20" customWidth="1"/>
    <col min="11778" max="11778" width="7" style="20" customWidth="1"/>
    <col min="11779" max="11779" width="36.33203125" style="20" customWidth="1"/>
    <col min="11780" max="11780" width="27.6640625" style="20" customWidth="1"/>
    <col min="11781" max="11782" width="10.33203125" style="20" customWidth="1"/>
    <col min="11783" max="11783" width="14.6640625" style="20" customWidth="1"/>
    <col min="11784" max="11784" width="16.83203125" style="20" customWidth="1"/>
    <col min="11785" max="11785" width="18.83203125" style="20" customWidth="1"/>
    <col min="11786" max="11786" width="11.1640625" style="20" customWidth="1"/>
    <col min="11787" max="11787" width="15" style="20" customWidth="1"/>
    <col min="11788" max="12032" width="11" style="20"/>
    <col min="12033" max="12033" width="3.6640625" style="20" customWidth="1"/>
    <col min="12034" max="12034" width="7" style="20" customWidth="1"/>
    <col min="12035" max="12035" width="36.33203125" style="20" customWidth="1"/>
    <col min="12036" max="12036" width="27.6640625" style="20" customWidth="1"/>
    <col min="12037" max="12038" width="10.33203125" style="20" customWidth="1"/>
    <col min="12039" max="12039" width="14.6640625" style="20" customWidth="1"/>
    <col min="12040" max="12040" width="16.83203125" style="20" customWidth="1"/>
    <col min="12041" max="12041" width="18.83203125" style="20" customWidth="1"/>
    <col min="12042" max="12042" width="11.1640625" style="20" customWidth="1"/>
    <col min="12043" max="12043" width="15" style="20" customWidth="1"/>
    <col min="12044" max="12288" width="11" style="20"/>
    <col min="12289" max="12289" width="3.6640625" style="20" customWidth="1"/>
    <col min="12290" max="12290" width="7" style="20" customWidth="1"/>
    <col min="12291" max="12291" width="36.33203125" style="20" customWidth="1"/>
    <col min="12292" max="12292" width="27.6640625" style="20" customWidth="1"/>
    <col min="12293" max="12294" width="10.33203125" style="20" customWidth="1"/>
    <col min="12295" max="12295" width="14.6640625" style="20" customWidth="1"/>
    <col min="12296" max="12296" width="16.83203125" style="20" customWidth="1"/>
    <col min="12297" max="12297" width="18.83203125" style="20" customWidth="1"/>
    <col min="12298" max="12298" width="11.1640625" style="20" customWidth="1"/>
    <col min="12299" max="12299" width="15" style="20" customWidth="1"/>
    <col min="12300" max="12544" width="11" style="20"/>
    <col min="12545" max="12545" width="3.6640625" style="20" customWidth="1"/>
    <col min="12546" max="12546" width="7" style="20" customWidth="1"/>
    <col min="12547" max="12547" width="36.33203125" style="20" customWidth="1"/>
    <col min="12548" max="12548" width="27.6640625" style="20" customWidth="1"/>
    <col min="12549" max="12550" width="10.33203125" style="20" customWidth="1"/>
    <col min="12551" max="12551" width="14.6640625" style="20" customWidth="1"/>
    <col min="12552" max="12552" width="16.83203125" style="20" customWidth="1"/>
    <col min="12553" max="12553" width="18.83203125" style="20" customWidth="1"/>
    <col min="12554" max="12554" width="11.1640625" style="20" customWidth="1"/>
    <col min="12555" max="12555" width="15" style="20" customWidth="1"/>
    <col min="12556" max="12800" width="11" style="20"/>
    <col min="12801" max="12801" width="3.6640625" style="20" customWidth="1"/>
    <col min="12802" max="12802" width="7" style="20" customWidth="1"/>
    <col min="12803" max="12803" width="36.33203125" style="20" customWidth="1"/>
    <col min="12804" max="12804" width="27.6640625" style="20" customWidth="1"/>
    <col min="12805" max="12806" width="10.33203125" style="20" customWidth="1"/>
    <col min="12807" max="12807" width="14.6640625" style="20" customWidth="1"/>
    <col min="12808" max="12808" width="16.83203125" style="20" customWidth="1"/>
    <col min="12809" max="12809" width="18.83203125" style="20" customWidth="1"/>
    <col min="12810" max="12810" width="11.1640625" style="20" customWidth="1"/>
    <col min="12811" max="12811" width="15" style="20" customWidth="1"/>
    <col min="12812" max="13056" width="11" style="20"/>
    <col min="13057" max="13057" width="3.6640625" style="20" customWidth="1"/>
    <col min="13058" max="13058" width="7" style="20" customWidth="1"/>
    <col min="13059" max="13059" width="36.33203125" style="20" customWidth="1"/>
    <col min="13060" max="13060" width="27.6640625" style="20" customWidth="1"/>
    <col min="13061" max="13062" width="10.33203125" style="20" customWidth="1"/>
    <col min="13063" max="13063" width="14.6640625" style="20" customWidth="1"/>
    <col min="13064" max="13064" width="16.83203125" style="20" customWidth="1"/>
    <col min="13065" max="13065" width="18.83203125" style="20" customWidth="1"/>
    <col min="13066" max="13066" width="11.1640625" style="20" customWidth="1"/>
    <col min="13067" max="13067" width="15" style="20" customWidth="1"/>
    <col min="13068" max="13312" width="11" style="20"/>
    <col min="13313" max="13313" width="3.6640625" style="20" customWidth="1"/>
    <col min="13314" max="13314" width="7" style="20" customWidth="1"/>
    <col min="13315" max="13315" width="36.33203125" style="20" customWidth="1"/>
    <col min="13316" max="13316" width="27.6640625" style="20" customWidth="1"/>
    <col min="13317" max="13318" width="10.33203125" style="20" customWidth="1"/>
    <col min="13319" max="13319" width="14.6640625" style="20" customWidth="1"/>
    <col min="13320" max="13320" width="16.83203125" style="20" customWidth="1"/>
    <col min="13321" max="13321" width="18.83203125" style="20" customWidth="1"/>
    <col min="13322" max="13322" width="11.1640625" style="20" customWidth="1"/>
    <col min="13323" max="13323" width="15" style="20" customWidth="1"/>
    <col min="13324" max="13568" width="11" style="20"/>
    <col min="13569" max="13569" width="3.6640625" style="20" customWidth="1"/>
    <col min="13570" max="13570" width="7" style="20" customWidth="1"/>
    <col min="13571" max="13571" width="36.33203125" style="20" customWidth="1"/>
    <col min="13572" max="13572" width="27.6640625" style="20" customWidth="1"/>
    <col min="13573" max="13574" width="10.33203125" style="20" customWidth="1"/>
    <col min="13575" max="13575" width="14.6640625" style="20" customWidth="1"/>
    <col min="13576" max="13576" width="16.83203125" style="20" customWidth="1"/>
    <col min="13577" max="13577" width="18.83203125" style="20" customWidth="1"/>
    <col min="13578" max="13578" width="11.1640625" style="20" customWidth="1"/>
    <col min="13579" max="13579" width="15" style="20" customWidth="1"/>
    <col min="13580" max="13824" width="11" style="20"/>
    <col min="13825" max="13825" width="3.6640625" style="20" customWidth="1"/>
    <col min="13826" max="13826" width="7" style="20" customWidth="1"/>
    <col min="13827" max="13827" width="36.33203125" style="20" customWidth="1"/>
    <col min="13828" max="13828" width="27.6640625" style="20" customWidth="1"/>
    <col min="13829" max="13830" width="10.33203125" style="20" customWidth="1"/>
    <col min="13831" max="13831" width="14.6640625" style="20" customWidth="1"/>
    <col min="13832" max="13832" width="16.83203125" style="20" customWidth="1"/>
    <col min="13833" max="13833" width="18.83203125" style="20" customWidth="1"/>
    <col min="13834" max="13834" width="11.1640625" style="20" customWidth="1"/>
    <col min="13835" max="13835" width="15" style="20" customWidth="1"/>
    <col min="13836" max="14080" width="11" style="20"/>
    <col min="14081" max="14081" width="3.6640625" style="20" customWidth="1"/>
    <col min="14082" max="14082" width="7" style="20" customWidth="1"/>
    <col min="14083" max="14083" width="36.33203125" style="20" customWidth="1"/>
    <col min="14084" max="14084" width="27.6640625" style="20" customWidth="1"/>
    <col min="14085" max="14086" width="10.33203125" style="20" customWidth="1"/>
    <col min="14087" max="14087" width="14.6640625" style="20" customWidth="1"/>
    <col min="14088" max="14088" width="16.83203125" style="20" customWidth="1"/>
    <col min="14089" max="14089" width="18.83203125" style="20" customWidth="1"/>
    <col min="14090" max="14090" width="11.1640625" style="20" customWidth="1"/>
    <col min="14091" max="14091" width="15" style="20" customWidth="1"/>
    <col min="14092" max="14336" width="11" style="20"/>
    <col min="14337" max="14337" width="3.6640625" style="20" customWidth="1"/>
    <col min="14338" max="14338" width="7" style="20" customWidth="1"/>
    <col min="14339" max="14339" width="36.33203125" style="20" customWidth="1"/>
    <col min="14340" max="14340" width="27.6640625" style="20" customWidth="1"/>
    <col min="14341" max="14342" width="10.33203125" style="20" customWidth="1"/>
    <col min="14343" max="14343" width="14.6640625" style="20" customWidth="1"/>
    <col min="14344" max="14344" width="16.83203125" style="20" customWidth="1"/>
    <col min="14345" max="14345" width="18.83203125" style="20" customWidth="1"/>
    <col min="14346" max="14346" width="11.1640625" style="20" customWidth="1"/>
    <col min="14347" max="14347" width="15" style="20" customWidth="1"/>
    <col min="14348" max="14592" width="11" style="20"/>
    <col min="14593" max="14593" width="3.6640625" style="20" customWidth="1"/>
    <col min="14594" max="14594" width="7" style="20" customWidth="1"/>
    <col min="14595" max="14595" width="36.33203125" style="20" customWidth="1"/>
    <col min="14596" max="14596" width="27.6640625" style="20" customWidth="1"/>
    <col min="14597" max="14598" width="10.33203125" style="20" customWidth="1"/>
    <col min="14599" max="14599" width="14.6640625" style="20" customWidth="1"/>
    <col min="14600" max="14600" width="16.83203125" style="20" customWidth="1"/>
    <col min="14601" max="14601" width="18.83203125" style="20" customWidth="1"/>
    <col min="14602" max="14602" width="11.1640625" style="20" customWidth="1"/>
    <col min="14603" max="14603" width="15" style="20" customWidth="1"/>
    <col min="14604" max="14848" width="11" style="20"/>
    <col min="14849" max="14849" width="3.6640625" style="20" customWidth="1"/>
    <col min="14850" max="14850" width="7" style="20" customWidth="1"/>
    <col min="14851" max="14851" width="36.33203125" style="20" customWidth="1"/>
    <col min="14852" max="14852" width="27.6640625" style="20" customWidth="1"/>
    <col min="14853" max="14854" width="10.33203125" style="20" customWidth="1"/>
    <col min="14855" max="14855" width="14.6640625" style="20" customWidth="1"/>
    <col min="14856" max="14856" width="16.83203125" style="20" customWidth="1"/>
    <col min="14857" max="14857" width="18.83203125" style="20" customWidth="1"/>
    <col min="14858" max="14858" width="11.1640625" style="20" customWidth="1"/>
    <col min="14859" max="14859" width="15" style="20" customWidth="1"/>
    <col min="14860" max="15104" width="11" style="20"/>
    <col min="15105" max="15105" width="3.6640625" style="20" customWidth="1"/>
    <col min="15106" max="15106" width="7" style="20" customWidth="1"/>
    <col min="15107" max="15107" width="36.33203125" style="20" customWidth="1"/>
    <col min="15108" max="15108" width="27.6640625" style="20" customWidth="1"/>
    <col min="15109" max="15110" width="10.33203125" style="20" customWidth="1"/>
    <col min="15111" max="15111" width="14.6640625" style="20" customWidth="1"/>
    <col min="15112" max="15112" width="16.83203125" style="20" customWidth="1"/>
    <col min="15113" max="15113" width="18.83203125" style="20" customWidth="1"/>
    <col min="15114" max="15114" width="11.1640625" style="20" customWidth="1"/>
    <col min="15115" max="15115" width="15" style="20" customWidth="1"/>
    <col min="15116" max="15360" width="11" style="20"/>
    <col min="15361" max="15361" width="3.6640625" style="20" customWidth="1"/>
    <col min="15362" max="15362" width="7" style="20" customWidth="1"/>
    <col min="15363" max="15363" width="36.33203125" style="20" customWidth="1"/>
    <col min="15364" max="15364" width="27.6640625" style="20" customWidth="1"/>
    <col min="15365" max="15366" width="10.33203125" style="20" customWidth="1"/>
    <col min="15367" max="15367" width="14.6640625" style="20" customWidth="1"/>
    <col min="15368" max="15368" width="16.83203125" style="20" customWidth="1"/>
    <col min="15369" max="15369" width="18.83203125" style="20" customWidth="1"/>
    <col min="15370" max="15370" width="11.1640625" style="20" customWidth="1"/>
    <col min="15371" max="15371" width="15" style="20" customWidth="1"/>
    <col min="15372" max="15616" width="11" style="20"/>
    <col min="15617" max="15617" width="3.6640625" style="20" customWidth="1"/>
    <col min="15618" max="15618" width="7" style="20" customWidth="1"/>
    <col min="15619" max="15619" width="36.33203125" style="20" customWidth="1"/>
    <col min="15620" max="15620" width="27.6640625" style="20" customWidth="1"/>
    <col min="15621" max="15622" width="10.33203125" style="20" customWidth="1"/>
    <col min="15623" max="15623" width="14.6640625" style="20" customWidth="1"/>
    <col min="15624" max="15624" width="16.83203125" style="20" customWidth="1"/>
    <col min="15625" max="15625" width="18.83203125" style="20" customWidth="1"/>
    <col min="15626" max="15626" width="11.1640625" style="20" customWidth="1"/>
    <col min="15627" max="15627" width="15" style="20" customWidth="1"/>
    <col min="15628" max="15872" width="11" style="20"/>
    <col min="15873" max="15873" width="3.6640625" style="20" customWidth="1"/>
    <col min="15874" max="15874" width="7" style="20" customWidth="1"/>
    <col min="15875" max="15875" width="36.33203125" style="20" customWidth="1"/>
    <col min="15876" max="15876" width="27.6640625" style="20" customWidth="1"/>
    <col min="15877" max="15878" width="10.33203125" style="20" customWidth="1"/>
    <col min="15879" max="15879" width="14.6640625" style="20" customWidth="1"/>
    <col min="15880" max="15880" width="16.83203125" style="20" customWidth="1"/>
    <col min="15881" max="15881" width="18.83203125" style="20" customWidth="1"/>
    <col min="15882" max="15882" width="11.1640625" style="20" customWidth="1"/>
    <col min="15883" max="15883" width="15" style="20" customWidth="1"/>
    <col min="15884" max="16128" width="11" style="20"/>
    <col min="16129" max="16129" width="3.6640625" style="20" customWidth="1"/>
    <col min="16130" max="16130" width="7" style="20" customWidth="1"/>
    <col min="16131" max="16131" width="36.33203125" style="20" customWidth="1"/>
    <col min="16132" max="16132" width="27.6640625" style="20" customWidth="1"/>
    <col min="16133" max="16134" width="10.33203125" style="20" customWidth="1"/>
    <col min="16135" max="16135" width="14.6640625" style="20" customWidth="1"/>
    <col min="16136" max="16136" width="16.83203125" style="20" customWidth="1"/>
    <col min="16137" max="16137" width="18.83203125" style="20" customWidth="1"/>
    <col min="16138" max="16138" width="11.1640625" style="20" customWidth="1"/>
    <col min="16139" max="16139" width="15" style="20" customWidth="1"/>
    <col min="16140" max="16384" width="11" style="20"/>
  </cols>
  <sheetData>
    <row r="1" spans="1:247" s="15" customFormat="1" ht="16">
      <c r="A1" s="13"/>
      <c r="B1" s="14"/>
      <c r="C1" s="14"/>
      <c r="E1" s="16"/>
      <c r="F1" s="16"/>
      <c r="G1" s="16"/>
      <c r="H1" s="17"/>
      <c r="I1" s="17"/>
      <c r="J1" s="16"/>
    </row>
    <row r="2" spans="1:247" ht="17">
      <c r="A2" s="18"/>
      <c r="B2" s="26" t="s">
        <v>0</v>
      </c>
      <c r="C2" s="14"/>
      <c r="D2" s="21"/>
      <c r="E2" s="27"/>
      <c r="F2" s="497" t="s">
        <v>1</v>
      </c>
      <c r="G2" s="497"/>
      <c r="H2" s="243" t="s">
        <v>181</v>
      </c>
      <c r="I2" s="23"/>
      <c r="J2" s="24"/>
    </row>
    <row r="3" spans="1:247" s="33" customFormat="1" ht="17">
      <c r="A3" s="13"/>
      <c r="B3" s="22"/>
      <c r="C3" s="29" t="s">
        <v>45</v>
      </c>
      <c r="D3" s="30"/>
      <c r="E3" s="22"/>
      <c r="F3" s="31" t="s">
        <v>2</v>
      </c>
      <c r="G3" s="22"/>
      <c r="H3" s="244" t="s">
        <v>136</v>
      </c>
      <c r="I3" s="25"/>
      <c r="J3" s="24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</row>
    <row r="4" spans="1:247" s="33" customFormat="1" ht="17" thickBot="1">
      <c r="A4" s="13"/>
      <c r="B4" s="16"/>
      <c r="C4" s="34"/>
      <c r="D4" s="35"/>
      <c r="E4" s="36"/>
      <c r="F4" s="36"/>
      <c r="G4" s="36"/>
      <c r="H4" s="36"/>
      <c r="I4" s="36"/>
      <c r="J4" s="36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</row>
    <row r="5" spans="1:247" ht="34">
      <c r="A5" s="18"/>
      <c r="B5" s="37" t="s">
        <v>3</v>
      </c>
      <c r="C5" s="38" t="s">
        <v>4</v>
      </c>
      <c r="D5" s="38" t="s">
        <v>5</v>
      </c>
      <c r="E5" s="38" t="s">
        <v>6</v>
      </c>
      <c r="F5" s="38" t="s">
        <v>7</v>
      </c>
      <c r="G5" s="38" t="s">
        <v>8</v>
      </c>
      <c r="H5" s="39" t="s">
        <v>9</v>
      </c>
      <c r="I5" s="39" t="s">
        <v>10</v>
      </c>
      <c r="J5" s="40" t="s">
        <v>37</v>
      </c>
      <c r="K5" s="20"/>
      <c r="IM5" s="41"/>
    </row>
    <row r="6" spans="1:247" ht="16">
      <c r="A6" s="18"/>
      <c r="B6" s="42"/>
      <c r="C6" s="43"/>
      <c r="D6" s="43"/>
      <c r="E6" s="44"/>
      <c r="F6" s="44"/>
      <c r="G6" s="44"/>
      <c r="H6" s="45"/>
      <c r="I6" s="45"/>
      <c r="J6" s="46"/>
      <c r="K6" s="20"/>
      <c r="IM6" s="41"/>
    </row>
    <row r="7" spans="1:247" s="54" customFormat="1" ht="16">
      <c r="A7" s="18"/>
      <c r="B7" s="47" t="s">
        <v>11</v>
      </c>
      <c r="C7" s="48" t="s">
        <v>12</v>
      </c>
      <c r="D7" s="49"/>
      <c r="E7" s="50"/>
      <c r="F7" s="50"/>
      <c r="G7" s="50"/>
      <c r="H7" s="51"/>
      <c r="I7" s="52">
        <f>SUM(I8,I14,I16,I20)</f>
        <v>731450</v>
      </c>
      <c r="J7" s="53"/>
      <c r="IM7" s="55"/>
    </row>
    <row r="8" spans="1:247" s="54" customFormat="1" ht="16">
      <c r="A8" s="18"/>
      <c r="B8" s="56" t="s">
        <v>13</v>
      </c>
      <c r="C8" s="57" t="s">
        <v>14</v>
      </c>
      <c r="D8" s="58"/>
      <c r="E8" s="59"/>
      <c r="F8" s="59"/>
      <c r="G8" s="59"/>
      <c r="H8" s="60"/>
      <c r="I8" s="61">
        <f>SUM(I9:I13)</f>
        <v>531900</v>
      </c>
      <c r="J8" s="62"/>
      <c r="IM8" s="55"/>
    </row>
    <row r="9" spans="1:247" s="41" customFormat="1" ht="17">
      <c r="A9" s="18"/>
      <c r="B9" s="3">
        <v>1</v>
      </c>
      <c r="C9" s="4" t="s">
        <v>15</v>
      </c>
      <c r="D9" s="4"/>
      <c r="E9" s="5">
        <v>50</v>
      </c>
      <c r="F9" s="5">
        <v>2</v>
      </c>
      <c r="G9" s="6" t="s">
        <v>16</v>
      </c>
      <c r="H9" s="376">
        <v>450</v>
      </c>
      <c r="I9" s="7">
        <f>H9*E9*F9</f>
        <v>45000</v>
      </c>
      <c r="J9" s="8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</row>
    <row r="10" spans="1:247" ht="17">
      <c r="A10" s="18"/>
      <c r="B10" s="63">
        <v>2</v>
      </c>
      <c r="C10" s="9" t="s">
        <v>38</v>
      </c>
      <c r="D10" s="9" t="s">
        <v>199</v>
      </c>
      <c r="E10" s="5">
        <v>50</v>
      </c>
      <c r="F10" s="64">
        <v>16</v>
      </c>
      <c r="G10" s="65" t="s">
        <v>16</v>
      </c>
      <c r="H10" s="377">
        <v>450</v>
      </c>
      <c r="I10" s="66">
        <f>H10*E10*F10</f>
        <v>360000</v>
      </c>
      <c r="J10" s="67"/>
      <c r="L10" s="15"/>
      <c r="M10" s="15"/>
      <c r="N10" s="15"/>
      <c r="O10" s="15"/>
    </row>
    <row r="11" spans="1:247" ht="17">
      <c r="A11" s="18"/>
      <c r="B11" s="3">
        <v>3</v>
      </c>
      <c r="C11" s="4" t="s">
        <v>18</v>
      </c>
      <c r="D11" s="4"/>
      <c r="E11" s="5">
        <v>50</v>
      </c>
      <c r="F11" s="5">
        <v>5</v>
      </c>
      <c r="G11" s="6" t="s">
        <v>16</v>
      </c>
      <c r="H11" s="377">
        <v>450</v>
      </c>
      <c r="I11" s="7">
        <f>H11*E11*F11</f>
        <v>112500</v>
      </c>
      <c r="J11" s="8"/>
      <c r="K11" s="20"/>
    </row>
    <row r="12" spans="1:247" ht="17">
      <c r="A12" s="18"/>
      <c r="B12" s="10">
        <v>4</v>
      </c>
      <c r="C12" s="11" t="s">
        <v>19</v>
      </c>
      <c r="D12" s="4"/>
      <c r="E12" s="5">
        <v>1</v>
      </c>
      <c r="F12" s="12">
        <v>2</v>
      </c>
      <c r="G12" s="6" t="s">
        <v>16</v>
      </c>
      <c r="H12" s="378">
        <v>800</v>
      </c>
      <c r="I12" s="7">
        <f>E12*F12*H12</f>
        <v>1600</v>
      </c>
      <c r="J12" s="8"/>
      <c r="K12" s="20"/>
    </row>
    <row r="13" spans="1:247" ht="17">
      <c r="A13" s="18"/>
      <c r="B13" s="3">
        <v>5</v>
      </c>
      <c r="C13" s="4" t="s">
        <v>20</v>
      </c>
      <c r="D13" s="4" t="s">
        <v>199</v>
      </c>
      <c r="E13" s="5">
        <v>1</v>
      </c>
      <c r="F13" s="5">
        <v>16</v>
      </c>
      <c r="G13" s="6" t="s">
        <v>16</v>
      </c>
      <c r="H13" s="378">
        <v>800</v>
      </c>
      <c r="I13" s="7">
        <f>H13*E13*F13</f>
        <v>12800</v>
      </c>
      <c r="J13" s="103"/>
      <c r="K13" s="20"/>
    </row>
    <row r="14" spans="1:247" s="54" customFormat="1" ht="16">
      <c r="A14" s="18"/>
      <c r="B14" s="56" t="s">
        <v>21</v>
      </c>
      <c r="C14" s="57" t="s">
        <v>22</v>
      </c>
      <c r="D14" s="58"/>
      <c r="E14" s="59"/>
      <c r="F14" s="59"/>
      <c r="G14" s="59"/>
      <c r="H14" s="379"/>
      <c r="I14" s="61">
        <f>SUM(I15:I15)</f>
        <v>20000</v>
      </c>
      <c r="J14" s="62"/>
      <c r="IM14" s="55"/>
    </row>
    <row r="15" spans="1:247" s="74" customFormat="1" ht="51">
      <c r="A15" s="18"/>
      <c r="B15" s="68">
        <v>1</v>
      </c>
      <c r="C15" s="239" t="s">
        <v>200</v>
      </c>
      <c r="D15" s="69"/>
      <c r="E15" s="70">
        <v>1</v>
      </c>
      <c r="F15" s="70">
        <v>1</v>
      </c>
      <c r="G15" s="71" t="s">
        <v>30</v>
      </c>
      <c r="H15" s="377">
        <v>20000</v>
      </c>
      <c r="I15" s="7">
        <f>H15*E15*F15</f>
        <v>20000</v>
      </c>
      <c r="J15" s="73"/>
    </row>
    <row r="16" spans="1:247" s="54" customFormat="1" ht="16">
      <c r="A16" s="18"/>
      <c r="B16" s="56" t="s">
        <v>23</v>
      </c>
      <c r="C16" s="57" t="s">
        <v>24</v>
      </c>
      <c r="D16" s="58"/>
      <c r="E16" s="59"/>
      <c r="F16" s="59"/>
      <c r="G16" s="59"/>
      <c r="H16" s="379"/>
      <c r="I16" s="61">
        <f>SUM(I17:I19)</f>
        <v>19550</v>
      </c>
      <c r="J16" s="62"/>
      <c r="IM16" s="55"/>
    </row>
    <row r="17" spans="1:247" s="54" customFormat="1" ht="17">
      <c r="A17" s="18"/>
      <c r="B17" s="75">
        <v>1</v>
      </c>
      <c r="C17" s="76" t="s">
        <v>25</v>
      </c>
      <c r="D17" s="76"/>
      <c r="E17" s="77">
        <v>17</v>
      </c>
      <c r="F17" s="77">
        <v>1</v>
      </c>
      <c r="G17" s="78" t="s">
        <v>26</v>
      </c>
      <c r="H17" s="380">
        <v>150</v>
      </c>
      <c r="I17" s="79">
        <f>E17*F17*H17</f>
        <v>2550</v>
      </c>
      <c r="J17" s="80"/>
      <c r="IM17" s="55"/>
    </row>
    <row r="18" spans="1:247" s="54" customFormat="1" ht="17">
      <c r="A18" s="18"/>
      <c r="B18" s="75">
        <v>2</v>
      </c>
      <c r="C18" s="76" t="s">
        <v>27</v>
      </c>
      <c r="D18" s="76"/>
      <c r="E18" s="77">
        <v>150</v>
      </c>
      <c r="F18" s="77">
        <v>1</v>
      </c>
      <c r="G18" s="78" t="s">
        <v>28</v>
      </c>
      <c r="H18" s="381">
        <v>100</v>
      </c>
      <c r="I18" s="79">
        <f>E18*F18*H18</f>
        <v>15000</v>
      </c>
      <c r="J18" s="80"/>
      <c r="IM18" s="55"/>
    </row>
    <row r="19" spans="1:247" s="54" customFormat="1" ht="17">
      <c r="A19" s="18"/>
      <c r="B19" s="75">
        <v>3</v>
      </c>
      <c r="C19" s="76" t="s">
        <v>202</v>
      </c>
      <c r="D19" s="76" t="s">
        <v>29</v>
      </c>
      <c r="E19" s="77">
        <v>1</v>
      </c>
      <c r="F19" s="77">
        <v>1</v>
      </c>
      <c r="G19" s="78" t="s">
        <v>30</v>
      </c>
      <c r="H19" s="381">
        <v>2000</v>
      </c>
      <c r="I19" s="79">
        <f>E19*F19*H19</f>
        <v>2000</v>
      </c>
      <c r="J19" s="80"/>
      <c r="IM19" s="55"/>
    </row>
    <row r="20" spans="1:247" s="54" customFormat="1" ht="16">
      <c r="A20" s="18"/>
      <c r="B20" s="56" t="s">
        <v>31</v>
      </c>
      <c r="C20" s="57" t="s">
        <v>32</v>
      </c>
      <c r="D20" s="58"/>
      <c r="E20" s="59"/>
      <c r="F20" s="59"/>
      <c r="G20" s="59"/>
      <c r="H20" s="382"/>
      <c r="I20" s="61">
        <f>SUM(I21:I22)</f>
        <v>160000</v>
      </c>
      <c r="J20" s="62"/>
      <c r="IM20" s="55"/>
    </row>
    <row r="21" spans="1:247" s="74" customFormat="1" ht="17">
      <c r="A21" s="18"/>
      <c r="B21" s="68">
        <v>1</v>
      </c>
      <c r="C21" s="69"/>
      <c r="D21" s="69" t="s">
        <v>39</v>
      </c>
      <c r="E21" s="70">
        <v>5</v>
      </c>
      <c r="F21" s="70">
        <v>1</v>
      </c>
      <c r="G21" s="81" t="s">
        <v>40</v>
      </c>
      <c r="H21" s="377">
        <v>16000</v>
      </c>
      <c r="I21" s="72">
        <f>H21*E21*F21</f>
        <v>80000</v>
      </c>
      <c r="J21" s="73"/>
    </row>
    <row r="22" spans="1:247" s="74" customFormat="1" ht="17">
      <c r="A22" s="18"/>
      <c r="B22" s="68">
        <v>2</v>
      </c>
      <c r="C22" s="69"/>
      <c r="D22" s="69" t="s">
        <v>39</v>
      </c>
      <c r="E22" s="70">
        <v>5</v>
      </c>
      <c r="F22" s="82">
        <v>1</v>
      </c>
      <c r="G22" s="82" t="s">
        <v>41</v>
      </c>
      <c r="H22" s="377">
        <v>16000</v>
      </c>
      <c r="I22" s="72">
        <f>H22*E22*F22</f>
        <v>80000</v>
      </c>
      <c r="J22" s="73"/>
    </row>
    <row r="23" spans="1:247" s="54" customFormat="1" ht="16">
      <c r="A23" s="18"/>
      <c r="B23" s="47" t="s">
        <v>33</v>
      </c>
      <c r="C23" s="48" t="s">
        <v>42</v>
      </c>
      <c r="D23" s="49"/>
      <c r="E23" s="50"/>
      <c r="F23" s="50"/>
      <c r="G23" s="50"/>
      <c r="H23" s="51"/>
      <c r="I23" s="52">
        <f>SUM(I7)</f>
        <v>731450</v>
      </c>
      <c r="J23" s="53"/>
      <c r="IM23" s="55"/>
    </row>
    <row r="24" spans="1:247" s="74" customFormat="1" ht="16">
      <c r="A24" s="18"/>
      <c r="B24" s="68"/>
      <c r="C24" s="69"/>
      <c r="D24" s="69"/>
      <c r="E24" s="70"/>
      <c r="F24" s="70"/>
      <c r="G24" s="81"/>
      <c r="H24" s="83"/>
      <c r="I24" s="84"/>
      <c r="J24" s="85"/>
    </row>
    <row r="25" spans="1:247" s="54" customFormat="1" ht="16">
      <c r="A25" s="18"/>
      <c r="B25" s="47" t="s">
        <v>34</v>
      </c>
      <c r="C25" s="48" t="s">
        <v>35</v>
      </c>
      <c r="D25" s="49"/>
      <c r="E25" s="50"/>
      <c r="F25" s="50"/>
      <c r="G25" s="50"/>
      <c r="H25" s="86">
        <v>0.06</v>
      </c>
      <c r="I25" s="52">
        <f>I23*H25</f>
        <v>43887</v>
      </c>
      <c r="J25" s="53"/>
      <c r="IM25" s="55"/>
    </row>
    <row r="26" spans="1:247" s="74" customFormat="1" ht="16">
      <c r="A26" s="18"/>
      <c r="B26" s="68"/>
      <c r="C26" s="69"/>
      <c r="D26" s="69"/>
      <c r="E26" s="70"/>
      <c r="F26" s="70"/>
      <c r="G26" s="81"/>
      <c r="H26" s="83"/>
      <c r="I26" s="72"/>
      <c r="J26" s="85"/>
    </row>
    <row r="27" spans="1:247" s="54" customFormat="1" ht="16">
      <c r="A27" s="18"/>
      <c r="B27" s="47" t="s">
        <v>36</v>
      </c>
      <c r="C27" s="48" t="s">
        <v>43</v>
      </c>
      <c r="D27" s="49"/>
      <c r="E27" s="50"/>
      <c r="F27" s="50"/>
      <c r="G27" s="50"/>
      <c r="H27" s="87" t="s">
        <v>44</v>
      </c>
      <c r="I27" s="88">
        <f>I25+I23</f>
        <v>775337</v>
      </c>
      <c r="J27" s="53"/>
      <c r="IM27" s="55"/>
    </row>
    <row r="28" spans="1:247" s="74" customFormat="1" ht="17" thickBot="1">
      <c r="A28" s="18"/>
      <c r="B28" s="89"/>
      <c r="C28" s="90"/>
      <c r="D28" s="90"/>
      <c r="E28" s="91"/>
      <c r="F28" s="91"/>
      <c r="G28" s="92"/>
      <c r="H28" s="93"/>
      <c r="I28" s="94"/>
      <c r="J28" s="95"/>
    </row>
    <row r="29" spans="1:247" s="13" customFormat="1" ht="16">
      <c r="B29" s="96"/>
      <c r="C29" s="96"/>
      <c r="D29" s="97"/>
      <c r="J29" s="98"/>
    </row>
    <row r="30" spans="1:247" ht="16">
      <c r="A30" s="18"/>
      <c r="B30" s="19"/>
      <c r="C30" s="99"/>
      <c r="D30" s="99"/>
      <c r="E30" s="15"/>
      <c r="F30" s="15"/>
      <c r="G30" s="15"/>
      <c r="H30" s="17"/>
      <c r="I30" s="17"/>
      <c r="J30" s="16"/>
    </row>
    <row r="31" spans="1:247" ht="16">
      <c r="A31" s="18"/>
      <c r="B31" s="19"/>
      <c r="C31" s="99"/>
      <c r="D31" s="99"/>
      <c r="E31" s="15"/>
      <c r="F31" s="15"/>
      <c r="G31" s="15"/>
      <c r="H31" s="17"/>
      <c r="I31" s="17"/>
      <c r="J31" s="16"/>
    </row>
    <row r="32" spans="1:247" ht="16">
      <c r="A32" s="18"/>
      <c r="B32" s="19"/>
      <c r="C32" s="99"/>
      <c r="D32" s="99"/>
      <c r="E32" s="15"/>
      <c r="F32" s="15"/>
      <c r="G32" s="15"/>
      <c r="H32" s="17"/>
      <c r="I32" s="17"/>
      <c r="J32" s="16"/>
    </row>
    <row r="33" spans="1:11" ht="16">
      <c r="A33" s="18"/>
      <c r="B33" s="19"/>
      <c r="C33" s="99"/>
      <c r="D33" s="99"/>
      <c r="E33" s="15"/>
      <c r="F33" s="15"/>
      <c r="G33" s="15"/>
      <c r="H33" s="17"/>
      <c r="I33" s="17"/>
      <c r="J33" s="16"/>
    </row>
    <row r="34" spans="1:11" ht="16">
      <c r="A34" s="18"/>
      <c r="B34" s="19"/>
      <c r="C34" s="99"/>
      <c r="D34" s="99"/>
      <c r="E34" s="15"/>
      <c r="F34" s="15"/>
      <c r="G34" s="15"/>
      <c r="H34" s="17"/>
      <c r="I34" s="17"/>
      <c r="J34" s="16"/>
    </row>
    <row r="35" spans="1:11" ht="16">
      <c r="A35" s="18"/>
      <c r="B35" s="19"/>
      <c r="C35" s="99"/>
      <c r="D35" s="99"/>
      <c r="E35" s="15"/>
      <c r="F35" s="15"/>
      <c r="G35" s="15"/>
      <c r="H35" s="17"/>
      <c r="I35" s="17"/>
      <c r="J35" s="16"/>
    </row>
    <row r="36" spans="1:11" ht="16">
      <c r="A36" s="18"/>
      <c r="B36" s="19"/>
      <c r="C36" s="99"/>
      <c r="D36" s="99"/>
      <c r="E36" s="15"/>
      <c r="F36" s="15"/>
      <c r="G36" s="15"/>
      <c r="H36" s="17"/>
      <c r="I36" s="17"/>
      <c r="J36" s="16"/>
    </row>
    <row r="37" spans="1:11" ht="16">
      <c r="A37" s="18"/>
      <c r="B37" s="19"/>
      <c r="C37" s="99"/>
      <c r="D37" s="99"/>
      <c r="E37" s="15"/>
      <c r="F37" s="15"/>
      <c r="G37" s="15"/>
      <c r="H37" s="17"/>
      <c r="I37" s="17"/>
      <c r="J37" s="16"/>
    </row>
    <row r="38" spans="1:11" ht="16">
      <c r="A38" s="18"/>
      <c r="B38" s="19"/>
      <c r="C38" s="99"/>
      <c r="D38" s="99"/>
      <c r="E38" s="15"/>
      <c r="F38" s="15"/>
      <c r="G38" s="15"/>
      <c r="H38" s="17"/>
      <c r="I38" s="17"/>
      <c r="J38" s="16"/>
    </row>
    <row r="39" spans="1:11" ht="16">
      <c r="A39" s="18"/>
      <c r="B39" s="19"/>
      <c r="C39" s="99"/>
      <c r="D39" s="99"/>
      <c r="E39" s="498"/>
      <c r="F39" s="498"/>
      <c r="G39" s="498"/>
      <c r="H39" s="498"/>
      <c r="I39" s="498"/>
      <c r="J39" s="15"/>
    </row>
    <row r="40" spans="1:11" ht="16">
      <c r="A40" s="18"/>
      <c r="B40" s="19"/>
      <c r="C40" s="99"/>
      <c r="D40" s="99"/>
      <c r="E40" s="498"/>
      <c r="F40" s="498"/>
      <c r="G40" s="498"/>
      <c r="H40" s="498"/>
      <c r="I40" s="498"/>
      <c r="J40" s="15"/>
      <c r="K40" s="20"/>
    </row>
    <row r="41" spans="1:11" ht="16">
      <c r="A41" s="18"/>
      <c r="B41" s="19"/>
      <c r="C41" s="99"/>
      <c r="D41" s="99"/>
      <c r="E41" s="498"/>
      <c r="F41" s="498"/>
      <c r="G41" s="498"/>
      <c r="H41" s="498"/>
      <c r="I41" s="498"/>
      <c r="J41" s="15"/>
      <c r="K41" s="20"/>
    </row>
    <row r="42" spans="1:11" ht="16">
      <c r="A42" s="18"/>
      <c r="B42" s="19"/>
      <c r="C42" s="99"/>
      <c r="D42" s="99"/>
      <c r="E42" s="498"/>
      <c r="F42" s="498"/>
      <c r="G42" s="498"/>
      <c r="H42" s="498"/>
      <c r="I42" s="498"/>
      <c r="J42" s="15"/>
      <c r="K42" s="20"/>
    </row>
    <row r="43" spans="1:11" ht="16">
      <c r="A43" s="18"/>
      <c r="B43" s="19"/>
      <c r="C43" s="99"/>
      <c r="D43" s="99"/>
      <c r="E43" s="498"/>
      <c r="F43" s="498"/>
      <c r="G43" s="498"/>
      <c r="H43" s="498"/>
      <c r="I43" s="498"/>
      <c r="J43" s="15"/>
      <c r="K43" s="20"/>
    </row>
    <row r="44" spans="1:11" ht="16">
      <c r="A44" s="18"/>
      <c r="B44" s="19"/>
      <c r="C44" s="99"/>
      <c r="D44" s="99"/>
      <c r="E44" s="498"/>
      <c r="F44" s="498"/>
      <c r="G44" s="498"/>
      <c r="H44" s="498"/>
      <c r="I44" s="498"/>
      <c r="J44" s="15"/>
      <c r="K44" s="20"/>
    </row>
    <row r="45" spans="1:11" ht="16">
      <c r="A45" s="18"/>
      <c r="B45" s="19"/>
      <c r="C45" s="99"/>
      <c r="D45" s="99"/>
      <c r="E45" s="498"/>
      <c r="F45" s="498"/>
      <c r="G45" s="498"/>
      <c r="H45" s="498"/>
      <c r="I45" s="498"/>
      <c r="J45" s="15"/>
      <c r="K45" s="20"/>
    </row>
    <row r="46" spans="1:11" ht="16">
      <c r="A46" s="18"/>
      <c r="B46" s="19"/>
      <c r="C46" s="99"/>
      <c r="D46" s="99"/>
      <c r="E46" s="498"/>
      <c r="F46" s="498"/>
      <c r="G46" s="498"/>
      <c r="H46" s="498"/>
      <c r="I46" s="498"/>
      <c r="J46" s="15"/>
      <c r="K46" s="20"/>
    </row>
    <row r="47" spans="1:11" ht="16">
      <c r="A47" s="18"/>
      <c r="B47" s="19"/>
      <c r="C47" s="99"/>
      <c r="D47" s="99"/>
      <c r="E47" s="498"/>
      <c r="F47" s="498"/>
      <c r="G47" s="498"/>
      <c r="H47" s="498"/>
      <c r="I47" s="498"/>
      <c r="J47" s="15"/>
      <c r="K47" s="20"/>
    </row>
    <row r="48" spans="1:11" ht="16">
      <c r="A48" s="18"/>
      <c r="B48" s="19"/>
      <c r="C48" s="15"/>
      <c r="D48" s="15"/>
      <c r="E48" s="498"/>
      <c r="F48" s="498"/>
      <c r="G48" s="498"/>
      <c r="H48" s="498"/>
      <c r="I48" s="498"/>
      <c r="J48" s="15"/>
      <c r="K48" s="20"/>
    </row>
    <row r="49" spans="1:11" ht="16">
      <c r="A49" s="18"/>
      <c r="B49" s="19"/>
      <c r="C49" s="99"/>
      <c r="D49" s="99"/>
      <c r="E49" s="499"/>
      <c r="F49" s="499"/>
      <c r="G49" s="499"/>
      <c r="H49" s="499"/>
      <c r="I49" s="499"/>
      <c r="J49" s="100"/>
      <c r="K49" s="20"/>
    </row>
    <row r="50" spans="1:11" ht="16">
      <c r="A50" s="18"/>
      <c r="B50" s="19"/>
      <c r="C50" s="101"/>
      <c r="D50" s="101"/>
      <c r="E50" s="499"/>
      <c r="F50" s="499"/>
      <c r="G50" s="499"/>
      <c r="H50" s="499"/>
      <c r="I50" s="499"/>
      <c r="J50" s="100"/>
      <c r="K50" s="20"/>
    </row>
    <row r="51" spans="1:11" ht="16">
      <c r="A51" s="18"/>
      <c r="B51" s="19"/>
      <c r="C51" s="99"/>
      <c r="D51" s="99"/>
      <c r="E51" s="499"/>
      <c r="F51" s="499"/>
      <c r="G51" s="499"/>
      <c r="H51" s="499"/>
      <c r="I51" s="499"/>
      <c r="J51" s="100"/>
      <c r="K51" s="20"/>
    </row>
  </sheetData>
  <mergeCells count="14">
    <mergeCell ref="E49:I49"/>
    <mergeCell ref="E50:I50"/>
    <mergeCell ref="E51:I51"/>
    <mergeCell ref="E42:I42"/>
    <mergeCell ref="E43:I43"/>
    <mergeCell ref="E44:I44"/>
    <mergeCell ref="E45:I45"/>
    <mergeCell ref="E46:I46"/>
    <mergeCell ref="E47:I47"/>
    <mergeCell ref="F2:G2"/>
    <mergeCell ref="E41:I41"/>
    <mergeCell ref="E39:I39"/>
    <mergeCell ref="E40:I40"/>
    <mergeCell ref="E48:I48"/>
  </mergeCells>
  <phoneticPr fontId="3" type="noConversion"/>
  <conditionalFormatting sqref="I5:J6 I11:J11 F11:G11 E13:G13 I13:J13 J12">
    <cfRule type="cellIs" dxfId="336" priority="28" stopIfTrue="1" operator="lessThan">
      <formula>0</formula>
    </cfRule>
  </conditionalFormatting>
  <conditionalFormatting sqref="E22 I21:I22">
    <cfRule type="cellIs" dxfId="335" priority="21" stopIfTrue="1" operator="lessThan">
      <formula>0</formula>
    </cfRule>
  </conditionalFormatting>
  <conditionalFormatting sqref="E21:G21">
    <cfRule type="cellIs" dxfId="334" priority="22" stopIfTrue="1" operator="lessThan">
      <formula>0</formula>
    </cfRule>
  </conditionalFormatting>
  <conditionalFormatting sqref="I24">
    <cfRule type="cellIs" dxfId="333" priority="18" stopIfTrue="1" operator="lessThan">
      <formula>0</formula>
    </cfRule>
  </conditionalFormatting>
  <conditionalFormatting sqref="I8:J8">
    <cfRule type="cellIs" dxfId="332" priority="17" stopIfTrue="1" operator="lessThan">
      <formula>0</formula>
    </cfRule>
  </conditionalFormatting>
  <conditionalFormatting sqref="J7">
    <cfRule type="cellIs" dxfId="331" priority="16" stopIfTrue="1" operator="lessThan">
      <formula>0</formula>
    </cfRule>
  </conditionalFormatting>
  <conditionalFormatting sqref="I7">
    <cfRule type="cellIs" dxfId="330" priority="15" stopIfTrue="1" operator="lessThan">
      <formula>0</formula>
    </cfRule>
  </conditionalFormatting>
  <conditionalFormatting sqref="E26:G26 E24:G24 E28:G28 J27 J25 J15 J21:J22 I14:J14 I16:J16 I20:J20 J17:J19">
    <cfRule type="cellIs" dxfId="329" priority="26" stopIfTrue="1" operator="lessThan">
      <formula>0</formula>
    </cfRule>
  </conditionalFormatting>
  <conditionalFormatting sqref="J23">
    <cfRule type="cellIs" dxfId="328" priority="24" stopIfTrue="1" operator="lessThan">
      <formula>0</formula>
    </cfRule>
  </conditionalFormatting>
  <conditionalFormatting sqref="I28">
    <cfRule type="cellIs" dxfId="327" priority="25" stopIfTrue="1" operator="lessThan">
      <formula>0</formula>
    </cfRule>
  </conditionalFormatting>
  <conditionalFormatting sqref="I23">
    <cfRule type="cellIs" dxfId="326" priority="19" stopIfTrue="1" operator="lessThan">
      <formula>0</formula>
    </cfRule>
  </conditionalFormatting>
  <conditionalFormatting sqref="I25:I27">
    <cfRule type="cellIs" dxfId="325" priority="20" stopIfTrue="1" operator="lessThan">
      <formula>0</formula>
    </cfRule>
  </conditionalFormatting>
  <conditionalFormatting sqref="J9">
    <cfRule type="cellIs" dxfId="324" priority="14" stopIfTrue="1" operator="lessThan">
      <formula>0</formula>
    </cfRule>
  </conditionalFormatting>
  <conditionalFormatting sqref="J10">
    <cfRule type="cellIs" dxfId="323" priority="12" stopIfTrue="1" operator="lessThan">
      <formula>0</formula>
    </cfRule>
  </conditionalFormatting>
  <conditionalFormatting sqref="F10:G10 I10">
    <cfRule type="cellIs" dxfId="322" priority="11" stopIfTrue="1" operator="lessThan">
      <formula>0</formula>
    </cfRule>
  </conditionalFormatting>
  <conditionalFormatting sqref="E12:F12 I12">
    <cfRule type="cellIs" dxfId="321" priority="10" stopIfTrue="1" operator="lessThan">
      <formula>0</formula>
    </cfRule>
  </conditionalFormatting>
  <conditionalFormatting sqref="G12">
    <cfRule type="cellIs" dxfId="320" priority="9" stopIfTrue="1" operator="lessThan">
      <formula>0</formula>
    </cfRule>
  </conditionalFormatting>
  <conditionalFormatting sqref="E17:G19">
    <cfRule type="cellIs" dxfId="319" priority="8" stopIfTrue="1" operator="lessThan">
      <formula>0</formula>
    </cfRule>
  </conditionalFormatting>
  <conditionalFormatting sqref="I17:I19">
    <cfRule type="cellIs" dxfId="318" priority="7" stopIfTrue="1" operator="lessThan">
      <formula>0</formula>
    </cfRule>
  </conditionalFormatting>
  <conditionalFormatting sqref="E15:G15">
    <cfRule type="cellIs" dxfId="317" priority="4" stopIfTrue="1" operator="lessThan">
      <formula>0</formula>
    </cfRule>
  </conditionalFormatting>
  <conditionalFormatting sqref="I15">
    <cfRule type="cellIs" dxfId="316" priority="3" stopIfTrue="1" operator="lessThan">
      <formula>0</formula>
    </cfRule>
  </conditionalFormatting>
  <conditionalFormatting sqref="F9:G9 I9">
    <cfRule type="cellIs" dxfId="315" priority="2" stopIfTrue="1" operator="lessThan">
      <formula>0</formula>
    </cfRule>
  </conditionalFormatting>
  <conditionalFormatting sqref="E9:E11">
    <cfRule type="cellIs" dxfId="314" priority="1" stopIfTrue="1" operator="lessThan">
      <formula>0</formula>
    </cfRule>
  </conditionalFormatting>
  <pageMargins left="0.7" right="0.7" top="0.75" bottom="0.75" header="0.3" footer="0.3"/>
  <pageSetup paperSize="9" scale="63" orientation="portrait" r:id="rId1"/>
  <ignoredErrors>
    <ignoredError sqref="I12:I14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M50"/>
  <sheetViews>
    <sheetView zoomScale="85" zoomScaleNormal="85" workbookViewId="0">
      <selection activeCell="B1" sqref="B1:J28"/>
    </sheetView>
  </sheetViews>
  <sheetFormatPr baseColWidth="10" defaultColWidth="11" defaultRowHeight="14" customHeight="1"/>
  <cols>
    <col min="1" max="1" width="3.6640625" style="74" customWidth="1"/>
    <col min="2" max="2" width="7" style="20" customWidth="1"/>
    <col min="3" max="3" width="36.33203125" style="20" customWidth="1"/>
    <col min="4" max="4" width="27.6640625" style="20" customWidth="1"/>
    <col min="5" max="6" width="6.6640625" style="20" customWidth="1"/>
    <col min="7" max="7" width="12" style="20" customWidth="1"/>
    <col min="8" max="8" width="11.1640625" style="20" customWidth="1"/>
    <col min="9" max="9" width="14.6640625" style="20" customWidth="1"/>
    <col min="10" max="10" width="7.83203125" style="102" customWidth="1"/>
    <col min="11" max="11" width="15" style="105" customWidth="1"/>
    <col min="12" max="256" width="11" style="20"/>
    <col min="257" max="257" width="3.6640625" style="20" customWidth="1"/>
    <col min="258" max="258" width="7" style="20" customWidth="1"/>
    <col min="259" max="259" width="36.33203125" style="20" customWidth="1"/>
    <col min="260" max="260" width="27.6640625" style="20" customWidth="1"/>
    <col min="261" max="262" width="10.33203125" style="20" customWidth="1"/>
    <col min="263" max="263" width="14.6640625" style="20" customWidth="1"/>
    <col min="264" max="264" width="16.83203125" style="20" customWidth="1"/>
    <col min="265" max="265" width="18.83203125" style="20" customWidth="1"/>
    <col min="266" max="266" width="11.1640625" style="20" customWidth="1"/>
    <col min="267" max="267" width="15" style="20" customWidth="1"/>
    <col min="268" max="512" width="11" style="20"/>
    <col min="513" max="513" width="3.6640625" style="20" customWidth="1"/>
    <col min="514" max="514" width="7" style="20" customWidth="1"/>
    <col min="515" max="515" width="36.33203125" style="20" customWidth="1"/>
    <col min="516" max="516" width="27.6640625" style="20" customWidth="1"/>
    <col min="517" max="518" width="10.33203125" style="20" customWidth="1"/>
    <col min="519" max="519" width="14.6640625" style="20" customWidth="1"/>
    <col min="520" max="520" width="16.83203125" style="20" customWidth="1"/>
    <col min="521" max="521" width="18.83203125" style="20" customWidth="1"/>
    <col min="522" max="522" width="11.1640625" style="20" customWidth="1"/>
    <col min="523" max="523" width="15" style="20" customWidth="1"/>
    <col min="524" max="768" width="11" style="20"/>
    <col min="769" max="769" width="3.6640625" style="20" customWidth="1"/>
    <col min="770" max="770" width="7" style="20" customWidth="1"/>
    <col min="771" max="771" width="36.33203125" style="20" customWidth="1"/>
    <col min="772" max="772" width="27.6640625" style="20" customWidth="1"/>
    <col min="773" max="774" width="10.33203125" style="20" customWidth="1"/>
    <col min="775" max="775" width="14.6640625" style="20" customWidth="1"/>
    <col min="776" max="776" width="16.83203125" style="20" customWidth="1"/>
    <col min="777" max="777" width="18.83203125" style="20" customWidth="1"/>
    <col min="778" max="778" width="11.1640625" style="20" customWidth="1"/>
    <col min="779" max="779" width="15" style="20" customWidth="1"/>
    <col min="780" max="1024" width="11" style="20"/>
    <col min="1025" max="1025" width="3.6640625" style="20" customWidth="1"/>
    <col min="1026" max="1026" width="7" style="20" customWidth="1"/>
    <col min="1027" max="1027" width="36.33203125" style="20" customWidth="1"/>
    <col min="1028" max="1028" width="27.6640625" style="20" customWidth="1"/>
    <col min="1029" max="1030" width="10.33203125" style="20" customWidth="1"/>
    <col min="1031" max="1031" width="14.6640625" style="20" customWidth="1"/>
    <col min="1032" max="1032" width="16.83203125" style="20" customWidth="1"/>
    <col min="1033" max="1033" width="18.83203125" style="20" customWidth="1"/>
    <col min="1034" max="1034" width="11.1640625" style="20" customWidth="1"/>
    <col min="1035" max="1035" width="15" style="20" customWidth="1"/>
    <col min="1036" max="1280" width="11" style="20"/>
    <col min="1281" max="1281" width="3.6640625" style="20" customWidth="1"/>
    <col min="1282" max="1282" width="7" style="20" customWidth="1"/>
    <col min="1283" max="1283" width="36.33203125" style="20" customWidth="1"/>
    <col min="1284" max="1284" width="27.6640625" style="20" customWidth="1"/>
    <col min="1285" max="1286" width="10.33203125" style="20" customWidth="1"/>
    <col min="1287" max="1287" width="14.6640625" style="20" customWidth="1"/>
    <col min="1288" max="1288" width="16.83203125" style="20" customWidth="1"/>
    <col min="1289" max="1289" width="18.83203125" style="20" customWidth="1"/>
    <col min="1290" max="1290" width="11.1640625" style="20" customWidth="1"/>
    <col min="1291" max="1291" width="15" style="20" customWidth="1"/>
    <col min="1292" max="1536" width="11" style="20"/>
    <col min="1537" max="1537" width="3.6640625" style="20" customWidth="1"/>
    <col min="1538" max="1538" width="7" style="20" customWidth="1"/>
    <col min="1539" max="1539" width="36.33203125" style="20" customWidth="1"/>
    <col min="1540" max="1540" width="27.6640625" style="20" customWidth="1"/>
    <col min="1541" max="1542" width="10.33203125" style="20" customWidth="1"/>
    <col min="1543" max="1543" width="14.6640625" style="20" customWidth="1"/>
    <col min="1544" max="1544" width="16.83203125" style="20" customWidth="1"/>
    <col min="1545" max="1545" width="18.83203125" style="20" customWidth="1"/>
    <col min="1546" max="1546" width="11.1640625" style="20" customWidth="1"/>
    <col min="1547" max="1547" width="15" style="20" customWidth="1"/>
    <col min="1548" max="1792" width="11" style="20"/>
    <col min="1793" max="1793" width="3.6640625" style="20" customWidth="1"/>
    <col min="1794" max="1794" width="7" style="20" customWidth="1"/>
    <col min="1795" max="1795" width="36.33203125" style="20" customWidth="1"/>
    <col min="1796" max="1796" width="27.6640625" style="20" customWidth="1"/>
    <col min="1797" max="1798" width="10.33203125" style="20" customWidth="1"/>
    <col min="1799" max="1799" width="14.6640625" style="20" customWidth="1"/>
    <col min="1800" max="1800" width="16.83203125" style="20" customWidth="1"/>
    <col min="1801" max="1801" width="18.83203125" style="20" customWidth="1"/>
    <col min="1802" max="1802" width="11.1640625" style="20" customWidth="1"/>
    <col min="1803" max="1803" width="15" style="20" customWidth="1"/>
    <col min="1804" max="2048" width="11" style="20"/>
    <col min="2049" max="2049" width="3.6640625" style="20" customWidth="1"/>
    <col min="2050" max="2050" width="7" style="20" customWidth="1"/>
    <col min="2051" max="2051" width="36.33203125" style="20" customWidth="1"/>
    <col min="2052" max="2052" width="27.6640625" style="20" customWidth="1"/>
    <col min="2053" max="2054" width="10.33203125" style="20" customWidth="1"/>
    <col min="2055" max="2055" width="14.6640625" style="20" customWidth="1"/>
    <col min="2056" max="2056" width="16.83203125" style="20" customWidth="1"/>
    <col min="2057" max="2057" width="18.83203125" style="20" customWidth="1"/>
    <col min="2058" max="2058" width="11.1640625" style="20" customWidth="1"/>
    <col min="2059" max="2059" width="15" style="20" customWidth="1"/>
    <col min="2060" max="2304" width="11" style="20"/>
    <col min="2305" max="2305" width="3.6640625" style="20" customWidth="1"/>
    <col min="2306" max="2306" width="7" style="20" customWidth="1"/>
    <col min="2307" max="2307" width="36.33203125" style="20" customWidth="1"/>
    <col min="2308" max="2308" width="27.6640625" style="20" customWidth="1"/>
    <col min="2309" max="2310" width="10.33203125" style="20" customWidth="1"/>
    <col min="2311" max="2311" width="14.6640625" style="20" customWidth="1"/>
    <col min="2312" max="2312" width="16.83203125" style="20" customWidth="1"/>
    <col min="2313" max="2313" width="18.83203125" style="20" customWidth="1"/>
    <col min="2314" max="2314" width="11.1640625" style="20" customWidth="1"/>
    <col min="2315" max="2315" width="15" style="20" customWidth="1"/>
    <col min="2316" max="2560" width="11" style="20"/>
    <col min="2561" max="2561" width="3.6640625" style="20" customWidth="1"/>
    <col min="2562" max="2562" width="7" style="20" customWidth="1"/>
    <col min="2563" max="2563" width="36.33203125" style="20" customWidth="1"/>
    <col min="2564" max="2564" width="27.6640625" style="20" customWidth="1"/>
    <col min="2565" max="2566" width="10.33203125" style="20" customWidth="1"/>
    <col min="2567" max="2567" width="14.6640625" style="20" customWidth="1"/>
    <col min="2568" max="2568" width="16.83203125" style="20" customWidth="1"/>
    <col min="2569" max="2569" width="18.83203125" style="20" customWidth="1"/>
    <col min="2570" max="2570" width="11.1640625" style="20" customWidth="1"/>
    <col min="2571" max="2571" width="15" style="20" customWidth="1"/>
    <col min="2572" max="2816" width="11" style="20"/>
    <col min="2817" max="2817" width="3.6640625" style="20" customWidth="1"/>
    <col min="2818" max="2818" width="7" style="20" customWidth="1"/>
    <col min="2819" max="2819" width="36.33203125" style="20" customWidth="1"/>
    <col min="2820" max="2820" width="27.6640625" style="20" customWidth="1"/>
    <col min="2821" max="2822" width="10.33203125" style="20" customWidth="1"/>
    <col min="2823" max="2823" width="14.6640625" style="20" customWidth="1"/>
    <col min="2824" max="2824" width="16.83203125" style="20" customWidth="1"/>
    <col min="2825" max="2825" width="18.83203125" style="20" customWidth="1"/>
    <col min="2826" max="2826" width="11.1640625" style="20" customWidth="1"/>
    <col min="2827" max="2827" width="15" style="20" customWidth="1"/>
    <col min="2828" max="3072" width="11" style="20"/>
    <col min="3073" max="3073" width="3.6640625" style="20" customWidth="1"/>
    <col min="3074" max="3074" width="7" style="20" customWidth="1"/>
    <col min="3075" max="3075" width="36.33203125" style="20" customWidth="1"/>
    <col min="3076" max="3076" width="27.6640625" style="20" customWidth="1"/>
    <col min="3077" max="3078" width="10.33203125" style="20" customWidth="1"/>
    <col min="3079" max="3079" width="14.6640625" style="20" customWidth="1"/>
    <col min="3080" max="3080" width="16.83203125" style="20" customWidth="1"/>
    <col min="3081" max="3081" width="18.83203125" style="20" customWidth="1"/>
    <col min="3082" max="3082" width="11.1640625" style="20" customWidth="1"/>
    <col min="3083" max="3083" width="15" style="20" customWidth="1"/>
    <col min="3084" max="3328" width="11" style="20"/>
    <col min="3329" max="3329" width="3.6640625" style="20" customWidth="1"/>
    <col min="3330" max="3330" width="7" style="20" customWidth="1"/>
    <col min="3331" max="3331" width="36.33203125" style="20" customWidth="1"/>
    <col min="3332" max="3332" width="27.6640625" style="20" customWidth="1"/>
    <col min="3333" max="3334" width="10.33203125" style="20" customWidth="1"/>
    <col min="3335" max="3335" width="14.6640625" style="20" customWidth="1"/>
    <col min="3336" max="3336" width="16.83203125" style="20" customWidth="1"/>
    <col min="3337" max="3337" width="18.83203125" style="20" customWidth="1"/>
    <col min="3338" max="3338" width="11.1640625" style="20" customWidth="1"/>
    <col min="3339" max="3339" width="15" style="20" customWidth="1"/>
    <col min="3340" max="3584" width="11" style="20"/>
    <col min="3585" max="3585" width="3.6640625" style="20" customWidth="1"/>
    <col min="3586" max="3586" width="7" style="20" customWidth="1"/>
    <col min="3587" max="3587" width="36.33203125" style="20" customWidth="1"/>
    <col min="3588" max="3588" width="27.6640625" style="20" customWidth="1"/>
    <col min="3589" max="3590" width="10.33203125" style="20" customWidth="1"/>
    <col min="3591" max="3591" width="14.6640625" style="20" customWidth="1"/>
    <col min="3592" max="3592" width="16.83203125" style="20" customWidth="1"/>
    <col min="3593" max="3593" width="18.83203125" style="20" customWidth="1"/>
    <col min="3594" max="3594" width="11.1640625" style="20" customWidth="1"/>
    <col min="3595" max="3595" width="15" style="20" customWidth="1"/>
    <col min="3596" max="3840" width="11" style="20"/>
    <col min="3841" max="3841" width="3.6640625" style="20" customWidth="1"/>
    <col min="3842" max="3842" width="7" style="20" customWidth="1"/>
    <col min="3843" max="3843" width="36.33203125" style="20" customWidth="1"/>
    <col min="3844" max="3844" width="27.6640625" style="20" customWidth="1"/>
    <col min="3845" max="3846" width="10.33203125" style="20" customWidth="1"/>
    <col min="3847" max="3847" width="14.6640625" style="20" customWidth="1"/>
    <col min="3848" max="3848" width="16.83203125" style="20" customWidth="1"/>
    <col min="3849" max="3849" width="18.83203125" style="20" customWidth="1"/>
    <col min="3850" max="3850" width="11.1640625" style="20" customWidth="1"/>
    <col min="3851" max="3851" width="15" style="20" customWidth="1"/>
    <col min="3852" max="4096" width="11" style="20"/>
    <col min="4097" max="4097" width="3.6640625" style="20" customWidth="1"/>
    <col min="4098" max="4098" width="7" style="20" customWidth="1"/>
    <col min="4099" max="4099" width="36.33203125" style="20" customWidth="1"/>
    <col min="4100" max="4100" width="27.6640625" style="20" customWidth="1"/>
    <col min="4101" max="4102" width="10.33203125" style="20" customWidth="1"/>
    <col min="4103" max="4103" width="14.6640625" style="20" customWidth="1"/>
    <col min="4104" max="4104" width="16.83203125" style="20" customWidth="1"/>
    <col min="4105" max="4105" width="18.83203125" style="20" customWidth="1"/>
    <col min="4106" max="4106" width="11.1640625" style="20" customWidth="1"/>
    <col min="4107" max="4107" width="15" style="20" customWidth="1"/>
    <col min="4108" max="4352" width="11" style="20"/>
    <col min="4353" max="4353" width="3.6640625" style="20" customWidth="1"/>
    <col min="4354" max="4354" width="7" style="20" customWidth="1"/>
    <col min="4355" max="4355" width="36.33203125" style="20" customWidth="1"/>
    <col min="4356" max="4356" width="27.6640625" style="20" customWidth="1"/>
    <col min="4357" max="4358" width="10.33203125" style="20" customWidth="1"/>
    <col min="4359" max="4359" width="14.6640625" style="20" customWidth="1"/>
    <col min="4360" max="4360" width="16.83203125" style="20" customWidth="1"/>
    <col min="4361" max="4361" width="18.83203125" style="20" customWidth="1"/>
    <col min="4362" max="4362" width="11.1640625" style="20" customWidth="1"/>
    <col min="4363" max="4363" width="15" style="20" customWidth="1"/>
    <col min="4364" max="4608" width="11" style="20"/>
    <col min="4609" max="4609" width="3.6640625" style="20" customWidth="1"/>
    <col min="4610" max="4610" width="7" style="20" customWidth="1"/>
    <col min="4611" max="4611" width="36.33203125" style="20" customWidth="1"/>
    <col min="4612" max="4612" width="27.6640625" style="20" customWidth="1"/>
    <col min="4613" max="4614" width="10.33203125" style="20" customWidth="1"/>
    <col min="4615" max="4615" width="14.6640625" style="20" customWidth="1"/>
    <col min="4616" max="4616" width="16.83203125" style="20" customWidth="1"/>
    <col min="4617" max="4617" width="18.83203125" style="20" customWidth="1"/>
    <col min="4618" max="4618" width="11.1640625" style="20" customWidth="1"/>
    <col min="4619" max="4619" width="15" style="20" customWidth="1"/>
    <col min="4620" max="4864" width="11" style="20"/>
    <col min="4865" max="4865" width="3.6640625" style="20" customWidth="1"/>
    <col min="4866" max="4866" width="7" style="20" customWidth="1"/>
    <col min="4867" max="4867" width="36.33203125" style="20" customWidth="1"/>
    <col min="4868" max="4868" width="27.6640625" style="20" customWidth="1"/>
    <col min="4869" max="4870" width="10.33203125" style="20" customWidth="1"/>
    <col min="4871" max="4871" width="14.6640625" style="20" customWidth="1"/>
    <col min="4872" max="4872" width="16.83203125" style="20" customWidth="1"/>
    <col min="4873" max="4873" width="18.83203125" style="20" customWidth="1"/>
    <col min="4874" max="4874" width="11.1640625" style="20" customWidth="1"/>
    <col min="4875" max="4875" width="15" style="20" customWidth="1"/>
    <col min="4876" max="5120" width="11" style="20"/>
    <col min="5121" max="5121" width="3.6640625" style="20" customWidth="1"/>
    <col min="5122" max="5122" width="7" style="20" customWidth="1"/>
    <col min="5123" max="5123" width="36.33203125" style="20" customWidth="1"/>
    <col min="5124" max="5124" width="27.6640625" style="20" customWidth="1"/>
    <col min="5125" max="5126" width="10.33203125" style="20" customWidth="1"/>
    <col min="5127" max="5127" width="14.6640625" style="20" customWidth="1"/>
    <col min="5128" max="5128" width="16.83203125" style="20" customWidth="1"/>
    <col min="5129" max="5129" width="18.83203125" style="20" customWidth="1"/>
    <col min="5130" max="5130" width="11.1640625" style="20" customWidth="1"/>
    <col min="5131" max="5131" width="15" style="20" customWidth="1"/>
    <col min="5132" max="5376" width="11" style="20"/>
    <col min="5377" max="5377" width="3.6640625" style="20" customWidth="1"/>
    <col min="5378" max="5378" width="7" style="20" customWidth="1"/>
    <col min="5379" max="5379" width="36.33203125" style="20" customWidth="1"/>
    <col min="5380" max="5380" width="27.6640625" style="20" customWidth="1"/>
    <col min="5381" max="5382" width="10.33203125" style="20" customWidth="1"/>
    <col min="5383" max="5383" width="14.6640625" style="20" customWidth="1"/>
    <col min="5384" max="5384" width="16.83203125" style="20" customWidth="1"/>
    <col min="5385" max="5385" width="18.83203125" style="20" customWidth="1"/>
    <col min="5386" max="5386" width="11.1640625" style="20" customWidth="1"/>
    <col min="5387" max="5387" width="15" style="20" customWidth="1"/>
    <col min="5388" max="5632" width="11" style="20"/>
    <col min="5633" max="5633" width="3.6640625" style="20" customWidth="1"/>
    <col min="5634" max="5634" width="7" style="20" customWidth="1"/>
    <col min="5635" max="5635" width="36.33203125" style="20" customWidth="1"/>
    <col min="5636" max="5636" width="27.6640625" style="20" customWidth="1"/>
    <col min="5637" max="5638" width="10.33203125" style="20" customWidth="1"/>
    <col min="5639" max="5639" width="14.6640625" style="20" customWidth="1"/>
    <col min="5640" max="5640" width="16.83203125" style="20" customWidth="1"/>
    <col min="5641" max="5641" width="18.83203125" style="20" customWidth="1"/>
    <col min="5642" max="5642" width="11.1640625" style="20" customWidth="1"/>
    <col min="5643" max="5643" width="15" style="20" customWidth="1"/>
    <col min="5644" max="5888" width="11" style="20"/>
    <col min="5889" max="5889" width="3.6640625" style="20" customWidth="1"/>
    <col min="5890" max="5890" width="7" style="20" customWidth="1"/>
    <col min="5891" max="5891" width="36.33203125" style="20" customWidth="1"/>
    <col min="5892" max="5892" width="27.6640625" style="20" customWidth="1"/>
    <col min="5893" max="5894" width="10.33203125" style="20" customWidth="1"/>
    <col min="5895" max="5895" width="14.6640625" style="20" customWidth="1"/>
    <col min="5896" max="5896" width="16.83203125" style="20" customWidth="1"/>
    <col min="5897" max="5897" width="18.83203125" style="20" customWidth="1"/>
    <col min="5898" max="5898" width="11.1640625" style="20" customWidth="1"/>
    <col min="5899" max="5899" width="15" style="20" customWidth="1"/>
    <col min="5900" max="6144" width="11" style="20"/>
    <col min="6145" max="6145" width="3.6640625" style="20" customWidth="1"/>
    <col min="6146" max="6146" width="7" style="20" customWidth="1"/>
    <col min="6147" max="6147" width="36.33203125" style="20" customWidth="1"/>
    <col min="6148" max="6148" width="27.6640625" style="20" customWidth="1"/>
    <col min="6149" max="6150" width="10.33203125" style="20" customWidth="1"/>
    <col min="6151" max="6151" width="14.6640625" style="20" customWidth="1"/>
    <col min="6152" max="6152" width="16.83203125" style="20" customWidth="1"/>
    <col min="6153" max="6153" width="18.83203125" style="20" customWidth="1"/>
    <col min="6154" max="6154" width="11.1640625" style="20" customWidth="1"/>
    <col min="6155" max="6155" width="15" style="20" customWidth="1"/>
    <col min="6156" max="6400" width="11" style="20"/>
    <col min="6401" max="6401" width="3.6640625" style="20" customWidth="1"/>
    <col min="6402" max="6402" width="7" style="20" customWidth="1"/>
    <col min="6403" max="6403" width="36.33203125" style="20" customWidth="1"/>
    <col min="6404" max="6404" width="27.6640625" style="20" customWidth="1"/>
    <col min="6405" max="6406" width="10.33203125" style="20" customWidth="1"/>
    <col min="6407" max="6407" width="14.6640625" style="20" customWidth="1"/>
    <col min="6408" max="6408" width="16.83203125" style="20" customWidth="1"/>
    <col min="6409" max="6409" width="18.83203125" style="20" customWidth="1"/>
    <col min="6410" max="6410" width="11.1640625" style="20" customWidth="1"/>
    <col min="6411" max="6411" width="15" style="20" customWidth="1"/>
    <col min="6412" max="6656" width="11" style="20"/>
    <col min="6657" max="6657" width="3.6640625" style="20" customWidth="1"/>
    <col min="6658" max="6658" width="7" style="20" customWidth="1"/>
    <col min="6659" max="6659" width="36.33203125" style="20" customWidth="1"/>
    <col min="6660" max="6660" width="27.6640625" style="20" customWidth="1"/>
    <col min="6661" max="6662" width="10.33203125" style="20" customWidth="1"/>
    <col min="6663" max="6663" width="14.6640625" style="20" customWidth="1"/>
    <col min="6664" max="6664" width="16.83203125" style="20" customWidth="1"/>
    <col min="6665" max="6665" width="18.83203125" style="20" customWidth="1"/>
    <col min="6666" max="6666" width="11.1640625" style="20" customWidth="1"/>
    <col min="6667" max="6667" width="15" style="20" customWidth="1"/>
    <col min="6668" max="6912" width="11" style="20"/>
    <col min="6913" max="6913" width="3.6640625" style="20" customWidth="1"/>
    <col min="6914" max="6914" width="7" style="20" customWidth="1"/>
    <col min="6915" max="6915" width="36.33203125" style="20" customWidth="1"/>
    <col min="6916" max="6916" width="27.6640625" style="20" customWidth="1"/>
    <col min="6917" max="6918" width="10.33203125" style="20" customWidth="1"/>
    <col min="6919" max="6919" width="14.6640625" style="20" customWidth="1"/>
    <col min="6920" max="6920" width="16.83203125" style="20" customWidth="1"/>
    <col min="6921" max="6921" width="18.83203125" style="20" customWidth="1"/>
    <col min="6922" max="6922" width="11.1640625" style="20" customWidth="1"/>
    <col min="6923" max="6923" width="15" style="20" customWidth="1"/>
    <col min="6924" max="7168" width="11" style="20"/>
    <col min="7169" max="7169" width="3.6640625" style="20" customWidth="1"/>
    <col min="7170" max="7170" width="7" style="20" customWidth="1"/>
    <col min="7171" max="7171" width="36.33203125" style="20" customWidth="1"/>
    <col min="7172" max="7172" width="27.6640625" style="20" customWidth="1"/>
    <col min="7173" max="7174" width="10.33203125" style="20" customWidth="1"/>
    <col min="7175" max="7175" width="14.6640625" style="20" customWidth="1"/>
    <col min="7176" max="7176" width="16.83203125" style="20" customWidth="1"/>
    <col min="7177" max="7177" width="18.83203125" style="20" customWidth="1"/>
    <col min="7178" max="7178" width="11.1640625" style="20" customWidth="1"/>
    <col min="7179" max="7179" width="15" style="20" customWidth="1"/>
    <col min="7180" max="7424" width="11" style="20"/>
    <col min="7425" max="7425" width="3.6640625" style="20" customWidth="1"/>
    <col min="7426" max="7426" width="7" style="20" customWidth="1"/>
    <col min="7427" max="7427" width="36.33203125" style="20" customWidth="1"/>
    <col min="7428" max="7428" width="27.6640625" style="20" customWidth="1"/>
    <col min="7429" max="7430" width="10.33203125" style="20" customWidth="1"/>
    <col min="7431" max="7431" width="14.6640625" style="20" customWidth="1"/>
    <col min="7432" max="7432" width="16.83203125" style="20" customWidth="1"/>
    <col min="7433" max="7433" width="18.83203125" style="20" customWidth="1"/>
    <col min="7434" max="7434" width="11.1640625" style="20" customWidth="1"/>
    <col min="7435" max="7435" width="15" style="20" customWidth="1"/>
    <col min="7436" max="7680" width="11" style="20"/>
    <col min="7681" max="7681" width="3.6640625" style="20" customWidth="1"/>
    <col min="7682" max="7682" width="7" style="20" customWidth="1"/>
    <col min="7683" max="7683" width="36.33203125" style="20" customWidth="1"/>
    <col min="7684" max="7684" width="27.6640625" style="20" customWidth="1"/>
    <col min="7685" max="7686" width="10.33203125" style="20" customWidth="1"/>
    <col min="7687" max="7687" width="14.6640625" style="20" customWidth="1"/>
    <col min="7688" max="7688" width="16.83203125" style="20" customWidth="1"/>
    <col min="7689" max="7689" width="18.83203125" style="20" customWidth="1"/>
    <col min="7690" max="7690" width="11.1640625" style="20" customWidth="1"/>
    <col min="7691" max="7691" width="15" style="20" customWidth="1"/>
    <col min="7692" max="7936" width="11" style="20"/>
    <col min="7937" max="7937" width="3.6640625" style="20" customWidth="1"/>
    <col min="7938" max="7938" width="7" style="20" customWidth="1"/>
    <col min="7939" max="7939" width="36.33203125" style="20" customWidth="1"/>
    <col min="7940" max="7940" width="27.6640625" style="20" customWidth="1"/>
    <col min="7941" max="7942" width="10.33203125" style="20" customWidth="1"/>
    <col min="7943" max="7943" width="14.6640625" style="20" customWidth="1"/>
    <col min="7944" max="7944" width="16.83203125" style="20" customWidth="1"/>
    <col min="7945" max="7945" width="18.83203125" style="20" customWidth="1"/>
    <col min="7946" max="7946" width="11.1640625" style="20" customWidth="1"/>
    <col min="7947" max="7947" width="15" style="20" customWidth="1"/>
    <col min="7948" max="8192" width="11" style="20"/>
    <col min="8193" max="8193" width="3.6640625" style="20" customWidth="1"/>
    <col min="8194" max="8194" width="7" style="20" customWidth="1"/>
    <col min="8195" max="8195" width="36.33203125" style="20" customWidth="1"/>
    <col min="8196" max="8196" width="27.6640625" style="20" customWidth="1"/>
    <col min="8197" max="8198" width="10.33203125" style="20" customWidth="1"/>
    <col min="8199" max="8199" width="14.6640625" style="20" customWidth="1"/>
    <col min="8200" max="8200" width="16.83203125" style="20" customWidth="1"/>
    <col min="8201" max="8201" width="18.83203125" style="20" customWidth="1"/>
    <col min="8202" max="8202" width="11.1640625" style="20" customWidth="1"/>
    <col min="8203" max="8203" width="15" style="20" customWidth="1"/>
    <col min="8204" max="8448" width="11" style="20"/>
    <col min="8449" max="8449" width="3.6640625" style="20" customWidth="1"/>
    <col min="8450" max="8450" width="7" style="20" customWidth="1"/>
    <col min="8451" max="8451" width="36.33203125" style="20" customWidth="1"/>
    <col min="8452" max="8452" width="27.6640625" style="20" customWidth="1"/>
    <col min="8453" max="8454" width="10.33203125" style="20" customWidth="1"/>
    <col min="8455" max="8455" width="14.6640625" style="20" customWidth="1"/>
    <col min="8456" max="8456" width="16.83203125" style="20" customWidth="1"/>
    <col min="8457" max="8457" width="18.83203125" style="20" customWidth="1"/>
    <col min="8458" max="8458" width="11.1640625" style="20" customWidth="1"/>
    <col min="8459" max="8459" width="15" style="20" customWidth="1"/>
    <col min="8460" max="8704" width="11" style="20"/>
    <col min="8705" max="8705" width="3.6640625" style="20" customWidth="1"/>
    <col min="8706" max="8706" width="7" style="20" customWidth="1"/>
    <col min="8707" max="8707" width="36.33203125" style="20" customWidth="1"/>
    <col min="8708" max="8708" width="27.6640625" style="20" customWidth="1"/>
    <col min="8709" max="8710" width="10.33203125" style="20" customWidth="1"/>
    <col min="8711" max="8711" width="14.6640625" style="20" customWidth="1"/>
    <col min="8712" max="8712" width="16.83203125" style="20" customWidth="1"/>
    <col min="8713" max="8713" width="18.83203125" style="20" customWidth="1"/>
    <col min="8714" max="8714" width="11.1640625" style="20" customWidth="1"/>
    <col min="8715" max="8715" width="15" style="20" customWidth="1"/>
    <col min="8716" max="8960" width="11" style="20"/>
    <col min="8961" max="8961" width="3.6640625" style="20" customWidth="1"/>
    <col min="8962" max="8962" width="7" style="20" customWidth="1"/>
    <col min="8963" max="8963" width="36.33203125" style="20" customWidth="1"/>
    <col min="8964" max="8964" width="27.6640625" style="20" customWidth="1"/>
    <col min="8965" max="8966" width="10.33203125" style="20" customWidth="1"/>
    <col min="8967" max="8967" width="14.6640625" style="20" customWidth="1"/>
    <col min="8968" max="8968" width="16.83203125" style="20" customWidth="1"/>
    <col min="8969" max="8969" width="18.83203125" style="20" customWidth="1"/>
    <col min="8970" max="8970" width="11.1640625" style="20" customWidth="1"/>
    <col min="8971" max="8971" width="15" style="20" customWidth="1"/>
    <col min="8972" max="9216" width="11" style="20"/>
    <col min="9217" max="9217" width="3.6640625" style="20" customWidth="1"/>
    <col min="9218" max="9218" width="7" style="20" customWidth="1"/>
    <col min="9219" max="9219" width="36.33203125" style="20" customWidth="1"/>
    <col min="9220" max="9220" width="27.6640625" style="20" customWidth="1"/>
    <col min="9221" max="9222" width="10.33203125" style="20" customWidth="1"/>
    <col min="9223" max="9223" width="14.6640625" style="20" customWidth="1"/>
    <col min="9224" max="9224" width="16.83203125" style="20" customWidth="1"/>
    <col min="9225" max="9225" width="18.83203125" style="20" customWidth="1"/>
    <col min="9226" max="9226" width="11.1640625" style="20" customWidth="1"/>
    <col min="9227" max="9227" width="15" style="20" customWidth="1"/>
    <col min="9228" max="9472" width="11" style="20"/>
    <col min="9473" max="9473" width="3.6640625" style="20" customWidth="1"/>
    <col min="9474" max="9474" width="7" style="20" customWidth="1"/>
    <col min="9475" max="9475" width="36.33203125" style="20" customWidth="1"/>
    <col min="9476" max="9476" width="27.6640625" style="20" customWidth="1"/>
    <col min="9477" max="9478" width="10.33203125" style="20" customWidth="1"/>
    <col min="9479" max="9479" width="14.6640625" style="20" customWidth="1"/>
    <col min="9480" max="9480" width="16.83203125" style="20" customWidth="1"/>
    <col min="9481" max="9481" width="18.83203125" style="20" customWidth="1"/>
    <col min="9482" max="9482" width="11.1640625" style="20" customWidth="1"/>
    <col min="9483" max="9483" width="15" style="20" customWidth="1"/>
    <col min="9484" max="9728" width="11" style="20"/>
    <col min="9729" max="9729" width="3.6640625" style="20" customWidth="1"/>
    <col min="9730" max="9730" width="7" style="20" customWidth="1"/>
    <col min="9731" max="9731" width="36.33203125" style="20" customWidth="1"/>
    <col min="9732" max="9732" width="27.6640625" style="20" customWidth="1"/>
    <col min="9733" max="9734" width="10.33203125" style="20" customWidth="1"/>
    <col min="9735" max="9735" width="14.6640625" style="20" customWidth="1"/>
    <col min="9736" max="9736" width="16.83203125" style="20" customWidth="1"/>
    <col min="9737" max="9737" width="18.83203125" style="20" customWidth="1"/>
    <col min="9738" max="9738" width="11.1640625" style="20" customWidth="1"/>
    <col min="9739" max="9739" width="15" style="20" customWidth="1"/>
    <col min="9740" max="9984" width="11" style="20"/>
    <col min="9985" max="9985" width="3.6640625" style="20" customWidth="1"/>
    <col min="9986" max="9986" width="7" style="20" customWidth="1"/>
    <col min="9987" max="9987" width="36.33203125" style="20" customWidth="1"/>
    <col min="9988" max="9988" width="27.6640625" style="20" customWidth="1"/>
    <col min="9989" max="9990" width="10.33203125" style="20" customWidth="1"/>
    <col min="9991" max="9991" width="14.6640625" style="20" customWidth="1"/>
    <col min="9992" max="9992" width="16.83203125" style="20" customWidth="1"/>
    <col min="9993" max="9993" width="18.83203125" style="20" customWidth="1"/>
    <col min="9994" max="9994" width="11.1640625" style="20" customWidth="1"/>
    <col min="9995" max="9995" width="15" style="20" customWidth="1"/>
    <col min="9996" max="10240" width="11" style="20"/>
    <col min="10241" max="10241" width="3.6640625" style="20" customWidth="1"/>
    <col min="10242" max="10242" width="7" style="20" customWidth="1"/>
    <col min="10243" max="10243" width="36.33203125" style="20" customWidth="1"/>
    <col min="10244" max="10244" width="27.6640625" style="20" customWidth="1"/>
    <col min="10245" max="10246" width="10.33203125" style="20" customWidth="1"/>
    <col min="10247" max="10247" width="14.6640625" style="20" customWidth="1"/>
    <col min="10248" max="10248" width="16.83203125" style="20" customWidth="1"/>
    <col min="10249" max="10249" width="18.83203125" style="20" customWidth="1"/>
    <col min="10250" max="10250" width="11.1640625" style="20" customWidth="1"/>
    <col min="10251" max="10251" width="15" style="20" customWidth="1"/>
    <col min="10252" max="10496" width="11" style="20"/>
    <col min="10497" max="10497" width="3.6640625" style="20" customWidth="1"/>
    <col min="10498" max="10498" width="7" style="20" customWidth="1"/>
    <col min="10499" max="10499" width="36.33203125" style="20" customWidth="1"/>
    <col min="10500" max="10500" width="27.6640625" style="20" customWidth="1"/>
    <col min="10501" max="10502" width="10.33203125" style="20" customWidth="1"/>
    <col min="10503" max="10503" width="14.6640625" style="20" customWidth="1"/>
    <col min="10504" max="10504" width="16.83203125" style="20" customWidth="1"/>
    <col min="10505" max="10505" width="18.83203125" style="20" customWidth="1"/>
    <col min="10506" max="10506" width="11.1640625" style="20" customWidth="1"/>
    <col min="10507" max="10507" width="15" style="20" customWidth="1"/>
    <col min="10508" max="10752" width="11" style="20"/>
    <col min="10753" max="10753" width="3.6640625" style="20" customWidth="1"/>
    <col min="10754" max="10754" width="7" style="20" customWidth="1"/>
    <col min="10755" max="10755" width="36.33203125" style="20" customWidth="1"/>
    <col min="10756" max="10756" width="27.6640625" style="20" customWidth="1"/>
    <col min="10757" max="10758" width="10.33203125" style="20" customWidth="1"/>
    <col min="10759" max="10759" width="14.6640625" style="20" customWidth="1"/>
    <col min="10760" max="10760" width="16.83203125" style="20" customWidth="1"/>
    <col min="10761" max="10761" width="18.83203125" style="20" customWidth="1"/>
    <col min="10762" max="10762" width="11.1640625" style="20" customWidth="1"/>
    <col min="10763" max="10763" width="15" style="20" customWidth="1"/>
    <col min="10764" max="11008" width="11" style="20"/>
    <col min="11009" max="11009" width="3.6640625" style="20" customWidth="1"/>
    <col min="11010" max="11010" width="7" style="20" customWidth="1"/>
    <col min="11011" max="11011" width="36.33203125" style="20" customWidth="1"/>
    <col min="11012" max="11012" width="27.6640625" style="20" customWidth="1"/>
    <col min="11013" max="11014" width="10.33203125" style="20" customWidth="1"/>
    <col min="11015" max="11015" width="14.6640625" style="20" customWidth="1"/>
    <col min="11016" max="11016" width="16.83203125" style="20" customWidth="1"/>
    <col min="11017" max="11017" width="18.83203125" style="20" customWidth="1"/>
    <col min="11018" max="11018" width="11.1640625" style="20" customWidth="1"/>
    <col min="11019" max="11019" width="15" style="20" customWidth="1"/>
    <col min="11020" max="11264" width="11" style="20"/>
    <col min="11265" max="11265" width="3.6640625" style="20" customWidth="1"/>
    <col min="11266" max="11266" width="7" style="20" customWidth="1"/>
    <col min="11267" max="11267" width="36.33203125" style="20" customWidth="1"/>
    <col min="11268" max="11268" width="27.6640625" style="20" customWidth="1"/>
    <col min="11269" max="11270" width="10.33203125" style="20" customWidth="1"/>
    <col min="11271" max="11271" width="14.6640625" style="20" customWidth="1"/>
    <col min="11272" max="11272" width="16.83203125" style="20" customWidth="1"/>
    <col min="11273" max="11273" width="18.83203125" style="20" customWidth="1"/>
    <col min="11274" max="11274" width="11.1640625" style="20" customWidth="1"/>
    <col min="11275" max="11275" width="15" style="20" customWidth="1"/>
    <col min="11276" max="11520" width="11" style="20"/>
    <col min="11521" max="11521" width="3.6640625" style="20" customWidth="1"/>
    <col min="11522" max="11522" width="7" style="20" customWidth="1"/>
    <col min="11523" max="11523" width="36.33203125" style="20" customWidth="1"/>
    <col min="11524" max="11524" width="27.6640625" style="20" customWidth="1"/>
    <col min="11525" max="11526" width="10.33203125" style="20" customWidth="1"/>
    <col min="11527" max="11527" width="14.6640625" style="20" customWidth="1"/>
    <col min="11528" max="11528" width="16.83203125" style="20" customWidth="1"/>
    <col min="11529" max="11529" width="18.83203125" style="20" customWidth="1"/>
    <col min="11530" max="11530" width="11.1640625" style="20" customWidth="1"/>
    <col min="11531" max="11531" width="15" style="20" customWidth="1"/>
    <col min="11532" max="11776" width="11" style="20"/>
    <col min="11777" max="11777" width="3.6640625" style="20" customWidth="1"/>
    <col min="11778" max="11778" width="7" style="20" customWidth="1"/>
    <col min="11779" max="11779" width="36.33203125" style="20" customWidth="1"/>
    <col min="11780" max="11780" width="27.6640625" style="20" customWidth="1"/>
    <col min="11781" max="11782" width="10.33203125" style="20" customWidth="1"/>
    <col min="11783" max="11783" width="14.6640625" style="20" customWidth="1"/>
    <col min="11784" max="11784" width="16.83203125" style="20" customWidth="1"/>
    <col min="11785" max="11785" width="18.83203125" style="20" customWidth="1"/>
    <col min="11786" max="11786" width="11.1640625" style="20" customWidth="1"/>
    <col min="11787" max="11787" width="15" style="20" customWidth="1"/>
    <col min="11788" max="12032" width="11" style="20"/>
    <col min="12033" max="12033" width="3.6640625" style="20" customWidth="1"/>
    <col min="12034" max="12034" width="7" style="20" customWidth="1"/>
    <col min="12035" max="12035" width="36.33203125" style="20" customWidth="1"/>
    <col min="12036" max="12036" width="27.6640625" style="20" customWidth="1"/>
    <col min="12037" max="12038" width="10.33203125" style="20" customWidth="1"/>
    <col min="12039" max="12039" width="14.6640625" style="20" customWidth="1"/>
    <col min="12040" max="12040" width="16.83203125" style="20" customWidth="1"/>
    <col min="12041" max="12041" width="18.83203125" style="20" customWidth="1"/>
    <col min="12042" max="12042" width="11.1640625" style="20" customWidth="1"/>
    <col min="12043" max="12043" width="15" style="20" customWidth="1"/>
    <col min="12044" max="12288" width="11" style="20"/>
    <col min="12289" max="12289" width="3.6640625" style="20" customWidth="1"/>
    <col min="12290" max="12290" width="7" style="20" customWidth="1"/>
    <col min="12291" max="12291" width="36.33203125" style="20" customWidth="1"/>
    <col min="12292" max="12292" width="27.6640625" style="20" customWidth="1"/>
    <col min="12293" max="12294" width="10.33203125" style="20" customWidth="1"/>
    <col min="12295" max="12295" width="14.6640625" style="20" customWidth="1"/>
    <col min="12296" max="12296" width="16.83203125" style="20" customWidth="1"/>
    <col min="12297" max="12297" width="18.83203125" style="20" customWidth="1"/>
    <col min="12298" max="12298" width="11.1640625" style="20" customWidth="1"/>
    <col min="12299" max="12299" width="15" style="20" customWidth="1"/>
    <col min="12300" max="12544" width="11" style="20"/>
    <col min="12545" max="12545" width="3.6640625" style="20" customWidth="1"/>
    <col min="12546" max="12546" width="7" style="20" customWidth="1"/>
    <col min="12547" max="12547" width="36.33203125" style="20" customWidth="1"/>
    <col min="12548" max="12548" width="27.6640625" style="20" customWidth="1"/>
    <col min="12549" max="12550" width="10.33203125" style="20" customWidth="1"/>
    <col min="12551" max="12551" width="14.6640625" style="20" customWidth="1"/>
    <col min="12552" max="12552" width="16.83203125" style="20" customWidth="1"/>
    <col min="12553" max="12553" width="18.83203125" style="20" customWidth="1"/>
    <col min="12554" max="12554" width="11.1640625" style="20" customWidth="1"/>
    <col min="12555" max="12555" width="15" style="20" customWidth="1"/>
    <col min="12556" max="12800" width="11" style="20"/>
    <col min="12801" max="12801" width="3.6640625" style="20" customWidth="1"/>
    <col min="12802" max="12802" width="7" style="20" customWidth="1"/>
    <col min="12803" max="12803" width="36.33203125" style="20" customWidth="1"/>
    <col min="12804" max="12804" width="27.6640625" style="20" customWidth="1"/>
    <col min="12805" max="12806" width="10.33203125" style="20" customWidth="1"/>
    <col min="12807" max="12807" width="14.6640625" style="20" customWidth="1"/>
    <col min="12808" max="12808" width="16.83203125" style="20" customWidth="1"/>
    <col min="12809" max="12809" width="18.83203125" style="20" customWidth="1"/>
    <col min="12810" max="12810" width="11.1640625" style="20" customWidth="1"/>
    <col min="12811" max="12811" width="15" style="20" customWidth="1"/>
    <col min="12812" max="13056" width="11" style="20"/>
    <col min="13057" max="13057" width="3.6640625" style="20" customWidth="1"/>
    <col min="13058" max="13058" width="7" style="20" customWidth="1"/>
    <col min="13059" max="13059" width="36.33203125" style="20" customWidth="1"/>
    <col min="13060" max="13060" width="27.6640625" style="20" customWidth="1"/>
    <col min="13061" max="13062" width="10.33203125" style="20" customWidth="1"/>
    <col min="13063" max="13063" width="14.6640625" style="20" customWidth="1"/>
    <col min="13064" max="13064" width="16.83203125" style="20" customWidth="1"/>
    <col min="13065" max="13065" width="18.83203125" style="20" customWidth="1"/>
    <col min="13066" max="13066" width="11.1640625" style="20" customWidth="1"/>
    <col min="13067" max="13067" width="15" style="20" customWidth="1"/>
    <col min="13068" max="13312" width="11" style="20"/>
    <col min="13313" max="13313" width="3.6640625" style="20" customWidth="1"/>
    <col min="13314" max="13314" width="7" style="20" customWidth="1"/>
    <col min="13315" max="13315" width="36.33203125" style="20" customWidth="1"/>
    <col min="13316" max="13316" width="27.6640625" style="20" customWidth="1"/>
    <col min="13317" max="13318" width="10.33203125" style="20" customWidth="1"/>
    <col min="13319" max="13319" width="14.6640625" style="20" customWidth="1"/>
    <col min="13320" max="13320" width="16.83203125" style="20" customWidth="1"/>
    <col min="13321" max="13321" width="18.83203125" style="20" customWidth="1"/>
    <col min="13322" max="13322" width="11.1640625" style="20" customWidth="1"/>
    <col min="13323" max="13323" width="15" style="20" customWidth="1"/>
    <col min="13324" max="13568" width="11" style="20"/>
    <col min="13569" max="13569" width="3.6640625" style="20" customWidth="1"/>
    <col min="13570" max="13570" width="7" style="20" customWidth="1"/>
    <col min="13571" max="13571" width="36.33203125" style="20" customWidth="1"/>
    <col min="13572" max="13572" width="27.6640625" style="20" customWidth="1"/>
    <col min="13573" max="13574" width="10.33203125" style="20" customWidth="1"/>
    <col min="13575" max="13575" width="14.6640625" style="20" customWidth="1"/>
    <col min="13576" max="13576" width="16.83203125" style="20" customWidth="1"/>
    <col min="13577" max="13577" width="18.83203125" style="20" customWidth="1"/>
    <col min="13578" max="13578" width="11.1640625" style="20" customWidth="1"/>
    <col min="13579" max="13579" width="15" style="20" customWidth="1"/>
    <col min="13580" max="13824" width="11" style="20"/>
    <col min="13825" max="13825" width="3.6640625" style="20" customWidth="1"/>
    <col min="13826" max="13826" width="7" style="20" customWidth="1"/>
    <col min="13827" max="13827" width="36.33203125" style="20" customWidth="1"/>
    <col min="13828" max="13828" width="27.6640625" style="20" customWidth="1"/>
    <col min="13829" max="13830" width="10.33203125" style="20" customWidth="1"/>
    <col min="13831" max="13831" width="14.6640625" style="20" customWidth="1"/>
    <col min="13832" max="13832" width="16.83203125" style="20" customWidth="1"/>
    <col min="13833" max="13833" width="18.83203125" style="20" customWidth="1"/>
    <col min="13834" max="13834" width="11.1640625" style="20" customWidth="1"/>
    <col min="13835" max="13835" width="15" style="20" customWidth="1"/>
    <col min="13836" max="14080" width="11" style="20"/>
    <col min="14081" max="14081" width="3.6640625" style="20" customWidth="1"/>
    <col min="14082" max="14082" width="7" style="20" customWidth="1"/>
    <col min="14083" max="14083" width="36.33203125" style="20" customWidth="1"/>
    <col min="14084" max="14084" width="27.6640625" style="20" customWidth="1"/>
    <col min="14085" max="14086" width="10.33203125" style="20" customWidth="1"/>
    <col min="14087" max="14087" width="14.6640625" style="20" customWidth="1"/>
    <col min="14088" max="14088" width="16.83203125" style="20" customWidth="1"/>
    <col min="14089" max="14089" width="18.83203125" style="20" customWidth="1"/>
    <col min="14090" max="14090" width="11.1640625" style="20" customWidth="1"/>
    <col min="14091" max="14091" width="15" style="20" customWidth="1"/>
    <col min="14092" max="14336" width="11" style="20"/>
    <col min="14337" max="14337" width="3.6640625" style="20" customWidth="1"/>
    <col min="14338" max="14338" width="7" style="20" customWidth="1"/>
    <col min="14339" max="14339" width="36.33203125" style="20" customWidth="1"/>
    <col min="14340" max="14340" width="27.6640625" style="20" customWidth="1"/>
    <col min="14341" max="14342" width="10.33203125" style="20" customWidth="1"/>
    <col min="14343" max="14343" width="14.6640625" style="20" customWidth="1"/>
    <col min="14344" max="14344" width="16.83203125" style="20" customWidth="1"/>
    <col min="14345" max="14345" width="18.83203125" style="20" customWidth="1"/>
    <col min="14346" max="14346" width="11.1640625" style="20" customWidth="1"/>
    <col min="14347" max="14347" width="15" style="20" customWidth="1"/>
    <col min="14348" max="14592" width="11" style="20"/>
    <col min="14593" max="14593" width="3.6640625" style="20" customWidth="1"/>
    <col min="14594" max="14594" width="7" style="20" customWidth="1"/>
    <col min="14595" max="14595" width="36.33203125" style="20" customWidth="1"/>
    <col min="14596" max="14596" width="27.6640625" style="20" customWidth="1"/>
    <col min="14597" max="14598" width="10.33203125" style="20" customWidth="1"/>
    <col min="14599" max="14599" width="14.6640625" style="20" customWidth="1"/>
    <col min="14600" max="14600" width="16.83203125" style="20" customWidth="1"/>
    <col min="14601" max="14601" width="18.83203125" style="20" customWidth="1"/>
    <col min="14602" max="14602" width="11.1640625" style="20" customWidth="1"/>
    <col min="14603" max="14603" width="15" style="20" customWidth="1"/>
    <col min="14604" max="14848" width="11" style="20"/>
    <col min="14849" max="14849" width="3.6640625" style="20" customWidth="1"/>
    <col min="14850" max="14850" width="7" style="20" customWidth="1"/>
    <col min="14851" max="14851" width="36.33203125" style="20" customWidth="1"/>
    <col min="14852" max="14852" width="27.6640625" style="20" customWidth="1"/>
    <col min="14853" max="14854" width="10.33203125" style="20" customWidth="1"/>
    <col min="14855" max="14855" width="14.6640625" style="20" customWidth="1"/>
    <col min="14856" max="14856" width="16.83203125" style="20" customWidth="1"/>
    <col min="14857" max="14857" width="18.83203125" style="20" customWidth="1"/>
    <col min="14858" max="14858" width="11.1640625" style="20" customWidth="1"/>
    <col min="14859" max="14859" width="15" style="20" customWidth="1"/>
    <col min="14860" max="15104" width="11" style="20"/>
    <col min="15105" max="15105" width="3.6640625" style="20" customWidth="1"/>
    <col min="15106" max="15106" width="7" style="20" customWidth="1"/>
    <col min="15107" max="15107" width="36.33203125" style="20" customWidth="1"/>
    <col min="15108" max="15108" width="27.6640625" style="20" customWidth="1"/>
    <col min="15109" max="15110" width="10.33203125" style="20" customWidth="1"/>
    <col min="15111" max="15111" width="14.6640625" style="20" customWidth="1"/>
    <col min="15112" max="15112" width="16.83203125" style="20" customWidth="1"/>
    <col min="15113" max="15113" width="18.83203125" style="20" customWidth="1"/>
    <col min="15114" max="15114" width="11.1640625" style="20" customWidth="1"/>
    <col min="15115" max="15115" width="15" style="20" customWidth="1"/>
    <col min="15116" max="15360" width="11" style="20"/>
    <col min="15361" max="15361" width="3.6640625" style="20" customWidth="1"/>
    <col min="15362" max="15362" width="7" style="20" customWidth="1"/>
    <col min="15363" max="15363" width="36.33203125" style="20" customWidth="1"/>
    <col min="15364" max="15364" width="27.6640625" style="20" customWidth="1"/>
    <col min="15365" max="15366" width="10.33203125" style="20" customWidth="1"/>
    <col min="15367" max="15367" width="14.6640625" style="20" customWidth="1"/>
    <col min="15368" max="15368" width="16.83203125" style="20" customWidth="1"/>
    <col min="15369" max="15369" width="18.83203125" style="20" customWidth="1"/>
    <col min="15370" max="15370" width="11.1640625" style="20" customWidth="1"/>
    <col min="15371" max="15371" width="15" style="20" customWidth="1"/>
    <col min="15372" max="15616" width="11" style="20"/>
    <col min="15617" max="15617" width="3.6640625" style="20" customWidth="1"/>
    <col min="15618" max="15618" width="7" style="20" customWidth="1"/>
    <col min="15619" max="15619" width="36.33203125" style="20" customWidth="1"/>
    <col min="15620" max="15620" width="27.6640625" style="20" customWidth="1"/>
    <col min="15621" max="15622" width="10.33203125" style="20" customWidth="1"/>
    <col min="15623" max="15623" width="14.6640625" style="20" customWidth="1"/>
    <col min="15624" max="15624" width="16.83203125" style="20" customWidth="1"/>
    <col min="15625" max="15625" width="18.83203125" style="20" customWidth="1"/>
    <col min="15626" max="15626" width="11.1640625" style="20" customWidth="1"/>
    <col min="15627" max="15627" width="15" style="20" customWidth="1"/>
    <col min="15628" max="15872" width="11" style="20"/>
    <col min="15873" max="15873" width="3.6640625" style="20" customWidth="1"/>
    <col min="15874" max="15874" width="7" style="20" customWidth="1"/>
    <col min="15875" max="15875" width="36.33203125" style="20" customWidth="1"/>
    <col min="15876" max="15876" width="27.6640625" style="20" customWidth="1"/>
    <col min="15877" max="15878" width="10.33203125" style="20" customWidth="1"/>
    <col min="15879" max="15879" width="14.6640625" style="20" customWidth="1"/>
    <col min="15880" max="15880" width="16.83203125" style="20" customWidth="1"/>
    <col min="15881" max="15881" width="18.83203125" style="20" customWidth="1"/>
    <col min="15882" max="15882" width="11.1640625" style="20" customWidth="1"/>
    <col min="15883" max="15883" width="15" style="20" customWidth="1"/>
    <col min="15884" max="16128" width="11" style="20"/>
    <col min="16129" max="16129" width="3.6640625" style="20" customWidth="1"/>
    <col min="16130" max="16130" width="7" style="20" customWidth="1"/>
    <col min="16131" max="16131" width="36.33203125" style="20" customWidth="1"/>
    <col min="16132" max="16132" width="27.6640625" style="20" customWidth="1"/>
    <col min="16133" max="16134" width="10.33203125" style="20" customWidth="1"/>
    <col min="16135" max="16135" width="14.6640625" style="20" customWidth="1"/>
    <col min="16136" max="16136" width="16.83203125" style="20" customWidth="1"/>
    <col min="16137" max="16137" width="18.83203125" style="20" customWidth="1"/>
    <col min="16138" max="16138" width="11.1640625" style="20" customWidth="1"/>
    <col min="16139" max="16139" width="15" style="20" customWidth="1"/>
    <col min="16140" max="16384" width="11" style="20"/>
  </cols>
  <sheetData>
    <row r="1" spans="1:247" s="105" customFormat="1" ht="16">
      <c r="A1" s="13"/>
      <c r="B1" s="14"/>
      <c r="C1" s="14"/>
      <c r="E1" s="104"/>
      <c r="F1" s="104"/>
      <c r="G1" s="104"/>
      <c r="H1" s="17"/>
      <c r="I1" s="17"/>
      <c r="J1" s="104"/>
    </row>
    <row r="2" spans="1:247" ht="17">
      <c r="A2" s="18"/>
      <c r="B2" s="26" t="s">
        <v>0</v>
      </c>
      <c r="C2" s="233"/>
      <c r="D2" s="21"/>
      <c r="E2" s="27"/>
      <c r="F2" s="497" t="s">
        <v>1</v>
      </c>
      <c r="G2" s="497"/>
      <c r="H2" s="243" t="s">
        <v>182</v>
      </c>
      <c r="I2" s="25"/>
      <c r="J2" s="24"/>
    </row>
    <row r="3" spans="1:247" s="33" customFormat="1" ht="17">
      <c r="A3" s="13"/>
      <c r="B3" s="22"/>
      <c r="C3" s="29" t="s">
        <v>48</v>
      </c>
      <c r="D3" s="30"/>
      <c r="E3" s="22"/>
      <c r="F3" s="31" t="s">
        <v>2</v>
      </c>
      <c r="G3" s="22"/>
      <c r="H3" s="244" t="s">
        <v>135</v>
      </c>
      <c r="I3" s="25"/>
      <c r="J3" s="24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  <c r="BM3" s="105"/>
      <c r="BN3" s="105"/>
      <c r="BO3" s="105"/>
      <c r="BP3" s="105"/>
      <c r="BQ3" s="105"/>
      <c r="BR3" s="105"/>
      <c r="BS3" s="105"/>
      <c r="BT3" s="105"/>
      <c r="BU3" s="105"/>
      <c r="BV3" s="105"/>
      <c r="BW3" s="105"/>
      <c r="BX3" s="105"/>
      <c r="BY3" s="105"/>
      <c r="BZ3" s="105"/>
      <c r="CA3" s="105"/>
      <c r="CB3" s="105"/>
      <c r="CC3" s="105"/>
      <c r="CD3" s="105"/>
      <c r="CE3" s="105"/>
      <c r="CF3" s="105"/>
      <c r="CG3" s="105"/>
      <c r="CH3" s="105"/>
      <c r="CI3" s="105"/>
      <c r="CJ3" s="105"/>
      <c r="CK3" s="105"/>
      <c r="CL3" s="105"/>
      <c r="CM3" s="105"/>
      <c r="CN3" s="105"/>
      <c r="CO3" s="105"/>
      <c r="CP3" s="105"/>
      <c r="CQ3" s="105"/>
      <c r="CR3" s="105"/>
      <c r="CS3" s="105"/>
      <c r="CT3" s="105"/>
      <c r="CU3" s="105"/>
      <c r="CV3" s="105"/>
      <c r="CW3" s="105"/>
      <c r="CX3" s="105"/>
      <c r="CY3" s="105"/>
      <c r="CZ3" s="105"/>
      <c r="DA3" s="105"/>
      <c r="DB3" s="105"/>
      <c r="DC3" s="105"/>
      <c r="DD3" s="105"/>
      <c r="DE3" s="105"/>
      <c r="DF3" s="105"/>
      <c r="DG3" s="105"/>
      <c r="DH3" s="105"/>
      <c r="DI3" s="105"/>
      <c r="DJ3" s="105"/>
      <c r="DK3" s="105"/>
      <c r="DL3" s="105"/>
      <c r="DM3" s="105"/>
      <c r="DN3" s="105"/>
      <c r="DO3" s="105"/>
      <c r="DP3" s="105"/>
      <c r="DQ3" s="105"/>
      <c r="DR3" s="105"/>
      <c r="DS3" s="105"/>
      <c r="DT3" s="105"/>
      <c r="DU3" s="105"/>
      <c r="DV3" s="105"/>
      <c r="DW3" s="105"/>
      <c r="DX3" s="105"/>
      <c r="DY3" s="105"/>
      <c r="DZ3" s="105"/>
      <c r="EA3" s="105"/>
      <c r="EB3" s="105"/>
      <c r="EC3" s="105"/>
      <c r="ED3" s="105"/>
      <c r="EE3" s="105"/>
      <c r="EF3" s="105"/>
      <c r="EG3" s="105"/>
      <c r="EH3" s="105"/>
      <c r="EI3" s="105"/>
      <c r="EJ3" s="105"/>
      <c r="EK3" s="105"/>
      <c r="EL3" s="105"/>
      <c r="EM3" s="105"/>
      <c r="EN3" s="105"/>
      <c r="EO3" s="105"/>
      <c r="EP3" s="105"/>
      <c r="EQ3" s="105"/>
      <c r="ER3" s="105"/>
      <c r="ES3" s="105"/>
      <c r="ET3" s="105"/>
      <c r="EU3" s="105"/>
      <c r="EV3" s="105"/>
      <c r="EW3" s="105"/>
      <c r="EX3" s="105"/>
      <c r="EY3" s="105"/>
      <c r="EZ3" s="105"/>
      <c r="FA3" s="105"/>
      <c r="FB3" s="105"/>
      <c r="FC3" s="105"/>
      <c r="FD3" s="105"/>
      <c r="FE3" s="105"/>
      <c r="FF3" s="105"/>
      <c r="FG3" s="105"/>
      <c r="FH3" s="105"/>
      <c r="FI3" s="105"/>
      <c r="FJ3" s="105"/>
      <c r="FK3" s="105"/>
      <c r="FL3" s="105"/>
      <c r="FM3" s="105"/>
      <c r="FN3" s="105"/>
      <c r="FO3" s="105"/>
      <c r="FP3" s="105"/>
      <c r="FQ3" s="105"/>
      <c r="FR3" s="105"/>
      <c r="FS3" s="105"/>
      <c r="FT3" s="105"/>
      <c r="FU3" s="105"/>
      <c r="FV3" s="105"/>
      <c r="FW3" s="105"/>
      <c r="FX3" s="105"/>
      <c r="FY3" s="105"/>
      <c r="FZ3" s="105"/>
      <c r="GA3" s="105"/>
      <c r="GB3" s="105"/>
      <c r="GC3" s="105"/>
      <c r="GD3" s="105"/>
      <c r="GE3" s="105"/>
      <c r="GF3" s="105"/>
      <c r="GG3" s="105"/>
      <c r="GH3" s="105"/>
      <c r="GI3" s="105"/>
      <c r="GJ3" s="105"/>
      <c r="GK3" s="105"/>
      <c r="GL3" s="105"/>
      <c r="GM3" s="105"/>
      <c r="GN3" s="105"/>
      <c r="GO3" s="105"/>
      <c r="GP3" s="105"/>
      <c r="GQ3" s="105"/>
      <c r="GR3" s="105"/>
      <c r="GS3" s="105"/>
      <c r="GT3" s="105"/>
      <c r="GU3" s="105"/>
      <c r="GV3" s="105"/>
      <c r="GW3" s="105"/>
      <c r="GX3" s="105"/>
      <c r="GY3" s="105"/>
      <c r="GZ3" s="105"/>
      <c r="HA3" s="105"/>
      <c r="HB3" s="105"/>
      <c r="HC3" s="105"/>
      <c r="HD3" s="105"/>
      <c r="HE3" s="105"/>
      <c r="HF3" s="105"/>
      <c r="HG3" s="105"/>
      <c r="HH3" s="105"/>
      <c r="HI3" s="105"/>
      <c r="HJ3" s="105"/>
      <c r="HK3" s="105"/>
      <c r="HL3" s="105"/>
      <c r="HM3" s="105"/>
      <c r="HN3" s="105"/>
      <c r="HO3" s="105"/>
      <c r="HP3" s="105"/>
      <c r="HQ3" s="105"/>
      <c r="HR3" s="105"/>
      <c r="HS3" s="105"/>
      <c r="HT3" s="105"/>
      <c r="HU3" s="105"/>
      <c r="HV3" s="105"/>
      <c r="HW3" s="105"/>
      <c r="HX3" s="105"/>
      <c r="HY3" s="105"/>
      <c r="HZ3" s="105"/>
      <c r="IA3" s="105"/>
      <c r="IB3" s="105"/>
      <c r="IC3" s="105"/>
      <c r="ID3" s="105"/>
      <c r="IE3" s="105"/>
      <c r="IF3" s="105"/>
      <c r="IG3" s="105"/>
      <c r="IH3" s="105"/>
      <c r="II3" s="105"/>
      <c r="IJ3" s="105"/>
      <c r="IK3" s="105"/>
      <c r="IL3" s="105"/>
      <c r="IM3" s="105"/>
    </row>
    <row r="4" spans="1:247" s="33" customFormat="1" ht="17" thickBot="1">
      <c r="A4" s="13"/>
      <c r="B4" s="104"/>
      <c r="C4" s="34"/>
      <c r="D4" s="35"/>
      <c r="E4" s="36"/>
      <c r="F4" s="36"/>
      <c r="G4" s="36"/>
      <c r="H4" s="36"/>
      <c r="I4" s="36"/>
      <c r="J4" s="36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105"/>
      <c r="AP4" s="105"/>
      <c r="AQ4" s="105"/>
      <c r="AR4" s="105"/>
      <c r="AS4" s="105"/>
      <c r="AT4" s="105"/>
      <c r="AU4" s="105"/>
      <c r="AV4" s="105"/>
      <c r="AW4" s="105"/>
      <c r="AX4" s="105"/>
      <c r="AY4" s="105"/>
      <c r="AZ4" s="105"/>
      <c r="BA4" s="105"/>
      <c r="BB4" s="105"/>
      <c r="BC4" s="105"/>
      <c r="BD4" s="105"/>
      <c r="BE4" s="105"/>
      <c r="BF4" s="105"/>
      <c r="BG4" s="105"/>
      <c r="BH4" s="105"/>
      <c r="BI4" s="105"/>
      <c r="BJ4" s="105"/>
      <c r="BK4" s="105"/>
      <c r="BL4" s="105"/>
      <c r="BM4" s="105"/>
      <c r="BN4" s="105"/>
      <c r="BO4" s="105"/>
      <c r="BP4" s="105"/>
      <c r="BQ4" s="105"/>
      <c r="BR4" s="105"/>
      <c r="BS4" s="105"/>
      <c r="BT4" s="105"/>
      <c r="BU4" s="105"/>
      <c r="BV4" s="105"/>
      <c r="BW4" s="105"/>
      <c r="BX4" s="105"/>
      <c r="BY4" s="105"/>
      <c r="BZ4" s="105"/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5"/>
      <c r="GA4" s="105"/>
      <c r="GB4" s="105"/>
      <c r="GC4" s="105"/>
      <c r="GD4" s="105"/>
      <c r="GE4" s="105"/>
      <c r="GF4" s="105"/>
      <c r="GG4" s="105"/>
      <c r="GH4" s="105"/>
      <c r="GI4" s="105"/>
      <c r="GJ4" s="105"/>
      <c r="GK4" s="105"/>
      <c r="GL4" s="105"/>
      <c r="GM4" s="105"/>
      <c r="GN4" s="105"/>
      <c r="GO4" s="105"/>
      <c r="GP4" s="105"/>
      <c r="GQ4" s="105"/>
      <c r="GR4" s="105"/>
      <c r="GS4" s="105"/>
      <c r="GT4" s="105"/>
      <c r="GU4" s="105"/>
      <c r="GV4" s="105"/>
      <c r="GW4" s="105"/>
      <c r="GX4" s="105"/>
      <c r="GY4" s="105"/>
      <c r="GZ4" s="105"/>
      <c r="HA4" s="105"/>
      <c r="HB4" s="105"/>
      <c r="HC4" s="105"/>
      <c r="HD4" s="105"/>
      <c r="HE4" s="105"/>
      <c r="HF4" s="105"/>
      <c r="HG4" s="105"/>
      <c r="HH4" s="105"/>
      <c r="HI4" s="105"/>
      <c r="HJ4" s="105"/>
      <c r="HK4" s="105"/>
      <c r="HL4" s="105"/>
      <c r="HM4" s="105"/>
      <c r="HN4" s="105"/>
      <c r="HO4" s="105"/>
      <c r="HP4" s="105"/>
      <c r="HQ4" s="105"/>
      <c r="HR4" s="105"/>
      <c r="HS4" s="105"/>
      <c r="HT4" s="105"/>
      <c r="HU4" s="105"/>
      <c r="HV4" s="105"/>
      <c r="HW4" s="105"/>
      <c r="HX4" s="105"/>
      <c r="HY4" s="105"/>
      <c r="HZ4" s="105"/>
      <c r="IA4" s="105"/>
      <c r="IB4" s="105"/>
      <c r="IC4" s="105"/>
      <c r="ID4" s="105"/>
      <c r="IE4" s="105"/>
      <c r="IF4" s="105"/>
      <c r="IG4" s="105"/>
      <c r="IH4" s="105"/>
      <c r="II4" s="105"/>
      <c r="IJ4" s="105"/>
      <c r="IK4" s="105"/>
      <c r="IL4" s="105"/>
    </row>
    <row r="5" spans="1:247" ht="34">
      <c r="A5" s="18"/>
      <c r="B5" s="37" t="s">
        <v>3</v>
      </c>
      <c r="C5" s="38" t="s">
        <v>4</v>
      </c>
      <c r="D5" s="38" t="s">
        <v>5</v>
      </c>
      <c r="E5" s="38" t="s">
        <v>6</v>
      </c>
      <c r="F5" s="38" t="s">
        <v>7</v>
      </c>
      <c r="G5" s="38" t="s">
        <v>8</v>
      </c>
      <c r="H5" s="39" t="s">
        <v>9</v>
      </c>
      <c r="I5" s="39" t="s">
        <v>10</v>
      </c>
      <c r="J5" s="40" t="s">
        <v>37</v>
      </c>
      <c r="K5" s="20"/>
      <c r="IM5" s="41"/>
    </row>
    <row r="6" spans="1:247" ht="16">
      <c r="A6" s="18"/>
      <c r="B6" s="42"/>
      <c r="C6" s="43"/>
      <c r="D6" s="43"/>
      <c r="E6" s="44"/>
      <c r="F6" s="44"/>
      <c r="G6" s="44"/>
      <c r="H6" s="45"/>
      <c r="I6" s="45"/>
      <c r="J6" s="46"/>
      <c r="K6" s="20"/>
      <c r="IM6" s="41"/>
    </row>
    <row r="7" spans="1:247" s="54" customFormat="1" ht="16">
      <c r="A7" s="18"/>
      <c r="B7" s="47" t="s">
        <v>11</v>
      </c>
      <c r="C7" s="48" t="s">
        <v>12</v>
      </c>
      <c r="D7" s="49"/>
      <c r="E7" s="50"/>
      <c r="F7" s="50"/>
      <c r="G7" s="50"/>
      <c r="H7" s="51"/>
      <c r="I7" s="52">
        <f>SUM(I8,I14,I16,I20)</f>
        <v>659050</v>
      </c>
      <c r="J7" s="53"/>
      <c r="IM7" s="55"/>
    </row>
    <row r="8" spans="1:247" s="54" customFormat="1" ht="16">
      <c r="A8" s="18"/>
      <c r="B8" s="56" t="s">
        <v>13</v>
      </c>
      <c r="C8" s="57" t="s">
        <v>14</v>
      </c>
      <c r="D8" s="58"/>
      <c r="E8" s="59"/>
      <c r="F8" s="59"/>
      <c r="G8" s="59"/>
      <c r="H8" s="60"/>
      <c r="I8" s="61">
        <f>SUM(I9:I13)</f>
        <v>439500</v>
      </c>
      <c r="J8" s="62"/>
      <c r="IM8" s="55"/>
    </row>
    <row r="9" spans="1:247" s="41" customFormat="1" ht="17">
      <c r="A9" s="18"/>
      <c r="B9" s="3">
        <v>1</v>
      </c>
      <c r="C9" s="4" t="s">
        <v>15</v>
      </c>
      <c r="D9" s="4"/>
      <c r="E9" s="5">
        <v>50</v>
      </c>
      <c r="F9" s="5">
        <v>2</v>
      </c>
      <c r="G9" s="6" t="s">
        <v>16</v>
      </c>
      <c r="H9" s="376">
        <v>450</v>
      </c>
      <c r="I9" s="7">
        <f>H9*E9*F9</f>
        <v>45000</v>
      </c>
      <c r="J9" s="8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20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20"/>
      <c r="DE9" s="20"/>
      <c r="DF9" s="20"/>
      <c r="DG9" s="20"/>
      <c r="DH9" s="20"/>
      <c r="DI9" s="20"/>
      <c r="DJ9" s="20"/>
      <c r="DK9" s="20"/>
      <c r="DL9" s="20"/>
      <c r="DM9" s="20"/>
      <c r="DN9" s="20"/>
      <c r="DO9" s="20"/>
      <c r="DP9" s="20"/>
      <c r="DQ9" s="20"/>
      <c r="DR9" s="20"/>
      <c r="DS9" s="20"/>
      <c r="DT9" s="20"/>
      <c r="DU9" s="20"/>
      <c r="DV9" s="20"/>
      <c r="DW9" s="20"/>
      <c r="DX9" s="20"/>
      <c r="DY9" s="20"/>
      <c r="DZ9" s="20"/>
      <c r="EA9" s="20"/>
      <c r="EB9" s="20"/>
      <c r="EC9" s="20"/>
      <c r="ED9" s="20"/>
      <c r="EE9" s="20"/>
      <c r="EF9" s="20"/>
      <c r="EG9" s="20"/>
      <c r="EH9" s="20"/>
      <c r="EI9" s="20"/>
      <c r="EJ9" s="20"/>
      <c r="EK9" s="20"/>
      <c r="EL9" s="20"/>
      <c r="EM9" s="20"/>
      <c r="EN9" s="20"/>
      <c r="EO9" s="20"/>
      <c r="EP9" s="20"/>
      <c r="EQ9" s="20"/>
      <c r="ER9" s="20"/>
      <c r="ES9" s="20"/>
      <c r="ET9" s="20"/>
      <c r="EU9" s="20"/>
      <c r="EV9" s="20"/>
      <c r="EW9" s="20"/>
      <c r="EX9" s="20"/>
      <c r="EY9" s="20"/>
      <c r="EZ9" s="20"/>
      <c r="FA9" s="20"/>
      <c r="FB9" s="20"/>
      <c r="FC9" s="20"/>
      <c r="FD9" s="20"/>
      <c r="FE9" s="20"/>
      <c r="FF9" s="20"/>
      <c r="FG9" s="20"/>
      <c r="FH9" s="20"/>
      <c r="FI9" s="20"/>
      <c r="FJ9" s="20"/>
      <c r="FK9" s="20"/>
      <c r="FL9" s="20"/>
      <c r="FM9" s="20"/>
      <c r="FN9" s="20"/>
      <c r="FO9" s="20"/>
      <c r="FP9" s="20"/>
      <c r="FQ9" s="20"/>
      <c r="FR9" s="20"/>
      <c r="FS9" s="20"/>
      <c r="FT9" s="20"/>
      <c r="FU9" s="20"/>
      <c r="FV9" s="20"/>
      <c r="FW9" s="20"/>
      <c r="FX9" s="20"/>
      <c r="FY9" s="20"/>
      <c r="FZ9" s="20"/>
      <c r="GA9" s="20"/>
      <c r="GB9" s="20"/>
      <c r="GC9" s="20"/>
      <c r="GD9" s="20"/>
      <c r="GE9" s="20"/>
      <c r="GF9" s="20"/>
      <c r="GG9" s="20"/>
      <c r="GH9" s="20"/>
      <c r="GI9" s="20"/>
      <c r="GJ9" s="20"/>
      <c r="GK9" s="20"/>
      <c r="GL9" s="20"/>
      <c r="GM9" s="20"/>
      <c r="GN9" s="20"/>
      <c r="GO9" s="20"/>
      <c r="GP9" s="20"/>
      <c r="GQ9" s="20"/>
      <c r="GR9" s="20"/>
      <c r="GS9" s="20"/>
      <c r="GT9" s="20"/>
      <c r="GU9" s="20"/>
      <c r="GV9" s="20"/>
      <c r="GW9" s="20"/>
      <c r="GX9" s="20"/>
      <c r="GY9" s="20"/>
      <c r="GZ9" s="20"/>
      <c r="HA9" s="20"/>
      <c r="HB9" s="20"/>
      <c r="HC9" s="20"/>
      <c r="HD9" s="20"/>
      <c r="HE9" s="20"/>
      <c r="HF9" s="20"/>
      <c r="HG9" s="20"/>
      <c r="HH9" s="20"/>
      <c r="HI9" s="20"/>
      <c r="HJ9" s="20"/>
      <c r="HK9" s="20"/>
      <c r="HL9" s="20"/>
      <c r="HM9" s="20"/>
      <c r="HN9" s="20"/>
      <c r="HO9" s="20"/>
      <c r="HP9" s="20"/>
      <c r="HQ9" s="20"/>
      <c r="HR9" s="20"/>
      <c r="HS9" s="20"/>
      <c r="HT9" s="20"/>
      <c r="HU9" s="20"/>
      <c r="HV9" s="20"/>
      <c r="HW9" s="20"/>
      <c r="HX9" s="20"/>
      <c r="HY9" s="20"/>
      <c r="HZ9" s="20"/>
      <c r="IA9" s="20"/>
      <c r="IB9" s="20"/>
      <c r="IC9" s="20"/>
      <c r="ID9" s="20"/>
      <c r="IE9" s="20"/>
      <c r="IF9" s="20"/>
      <c r="IG9" s="20"/>
      <c r="IH9" s="20"/>
      <c r="II9" s="20"/>
      <c r="IJ9" s="20"/>
      <c r="IK9" s="20"/>
      <c r="IL9" s="20"/>
    </row>
    <row r="10" spans="1:247" ht="17">
      <c r="A10" s="18"/>
      <c r="B10" s="63">
        <v>2</v>
      </c>
      <c r="C10" s="9" t="s">
        <v>38</v>
      </c>
      <c r="D10" s="9" t="s">
        <v>199</v>
      </c>
      <c r="E10" s="5">
        <v>50</v>
      </c>
      <c r="F10" s="64">
        <v>13</v>
      </c>
      <c r="G10" s="65" t="s">
        <v>16</v>
      </c>
      <c r="H10" s="377">
        <v>450</v>
      </c>
      <c r="I10" s="66">
        <f>H10*E10*F10</f>
        <v>292500</v>
      </c>
      <c r="J10" s="67"/>
      <c r="L10" s="105"/>
      <c r="M10" s="105"/>
      <c r="N10" s="105"/>
      <c r="O10" s="105"/>
    </row>
    <row r="11" spans="1:247" ht="17">
      <c r="A11" s="18"/>
      <c r="B11" s="3">
        <v>3</v>
      </c>
      <c r="C11" s="4" t="s">
        <v>18</v>
      </c>
      <c r="D11" s="4"/>
      <c r="E11" s="5">
        <v>50</v>
      </c>
      <c r="F11" s="5">
        <v>4</v>
      </c>
      <c r="G11" s="6" t="s">
        <v>16</v>
      </c>
      <c r="H11" s="377">
        <v>450</v>
      </c>
      <c r="I11" s="7">
        <f>H11*E11*F11</f>
        <v>90000</v>
      </c>
      <c r="J11" s="8"/>
      <c r="K11" s="20"/>
    </row>
    <row r="12" spans="1:247" ht="17">
      <c r="A12" s="18"/>
      <c r="B12" s="10">
        <v>4</v>
      </c>
      <c r="C12" s="11" t="s">
        <v>19</v>
      </c>
      <c r="D12" s="4"/>
      <c r="E12" s="5">
        <v>1</v>
      </c>
      <c r="F12" s="12">
        <v>2</v>
      </c>
      <c r="G12" s="6" t="s">
        <v>16</v>
      </c>
      <c r="H12" s="378">
        <v>800</v>
      </c>
      <c r="I12" s="7">
        <f>E12*F12*H12</f>
        <v>1600</v>
      </c>
      <c r="J12" s="8"/>
      <c r="K12" s="20"/>
    </row>
    <row r="13" spans="1:247" ht="17">
      <c r="A13" s="18"/>
      <c r="B13" s="3">
        <v>5</v>
      </c>
      <c r="C13" s="4" t="s">
        <v>20</v>
      </c>
      <c r="D13" s="4" t="s">
        <v>199</v>
      </c>
      <c r="E13" s="5">
        <v>1</v>
      </c>
      <c r="F13" s="5">
        <v>13</v>
      </c>
      <c r="G13" s="6" t="s">
        <v>16</v>
      </c>
      <c r="H13" s="378">
        <v>800</v>
      </c>
      <c r="I13" s="7">
        <f>H13*E13*F13</f>
        <v>10400</v>
      </c>
      <c r="J13" s="103"/>
      <c r="K13" s="20"/>
    </row>
    <row r="14" spans="1:247" s="54" customFormat="1" ht="16">
      <c r="A14" s="18"/>
      <c r="B14" s="56" t="s">
        <v>21</v>
      </c>
      <c r="C14" s="57" t="s">
        <v>22</v>
      </c>
      <c r="D14" s="58"/>
      <c r="E14" s="59"/>
      <c r="F14" s="59"/>
      <c r="G14" s="59"/>
      <c r="H14" s="379"/>
      <c r="I14" s="61">
        <f>SUM(I15:I15)</f>
        <v>20000</v>
      </c>
      <c r="J14" s="62"/>
      <c r="IM14" s="55"/>
    </row>
    <row r="15" spans="1:247" s="74" customFormat="1" ht="51">
      <c r="A15" s="18"/>
      <c r="B15" s="68">
        <v>1</v>
      </c>
      <c r="C15" s="239" t="s">
        <v>200</v>
      </c>
      <c r="D15" s="69"/>
      <c r="E15" s="70">
        <v>1</v>
      </c>
      <c r="F15" s="70">
        <v>1</v>
      </c>
      <c r="G15" s="71" t="s">
        <v>30</v>
      </c>
      <c r="H15" s="377">
        <v>20000</v>
      </c>
      <c r="I15" s="7">
        <f>H15*E15*F15</f>
        <v>20000</v>
      </c>
      <c r="J15" s="73"/>
    </row>
    <row r="16" spans="1:247" s="54" customFormat="1" ht="16">
      <c r="A16" s="18"/>
      <c r="B16" s="56" t="s">
        <v>23</v>
      </c>
      <c r="C16" s="57" t="s">
        <v>24</v>
      </c>
      <c r="D16" s="58"/>
      <c r="E16" s="59"/>
      <c r="F16" s="59"/>
      <c r="G16" s="59"/>
      <c r="H16" s="379"/>
      <c r="I16" s="61">
        <f>SUM(I17:I19)</f>
        <v>19550</v>
      </c>
      <c r="J16" s="62"/>
      <c r="IM16" s="55"/>
    </row>
    <row r="17" spans="1:247" s="54" customFormat="1" ht="17">
      <c r="A17" s="18"/>
      <c r="B17" s="75">
        <v>1</v>
      </c>
      <c r="C17" s="76" t="s">
        <v>25</v>
      </c>
      <c r="D17" s="76"/>
      <c r="E17" s="77">
        <v>17</v>
      </c>
      <c r="F17" s="77">
        <v>1</v>
      </c>
      <c r="G17" s="78" t="s">
        <v>26</v>
      </c>
      <c r="H17" s="380">
        <v>150</v>
      </c>
      <c r="I17" s="79">
        <f>E17*F17*H17</f>
        <v>2550</v>
      </c>
      <c r="J17" s="80"/>
      <c r="IM17" s="55"/>
    </row>
    <row r="18" spans="1:247" s="54" customFormat="1" ht="17">
      <c r="A18" s="18"/>
      <c r="B18" s="75">
        <v>2</v>
      </c>
      <c r="C18" s="76" t="s">
        <v>27</v>
      </c>
      <c r="D18" s="76"/>
      <c r="E18" s="77">
        <v>150</v>
      </c>
      <c r="F18" s="77">
        <v>1</v>
      </c>
      <c r="G18" s="78" t="s">
        <v>28</v>
      </c>
      <c r="H18" s="381">
        <v>100</v>
      </c>
      <c r="I18" s="79">
        <f>E18*F18*H18</f>
        <v>15000</v>
      </c>
      <c r="J18" s="80"/>
      <c r="IM18" s="55"/>
    </row>
    <row r="19" spans="1:247" s="54" customFormat="1" ht="17">
      <c r="A19" s="18"/>
      <c r="B19" s="75">
        <v>3</v>
      </c>
      <c r="C19" s="76" t="s">
        <v>202</v>
      </c>
      <c r="D19" s="76" t="s">
        <v>29</v>
      </c>
      <c r="E19" s="77">
        <v>1</v>
      </c>
      <c r="F19" s="77">
        <v>1</v>
      </c>
      <c r="G19" s="78" t="s">
        <v>30</v>
      </c>
      <c r="H19" s="381">
        <v>2000</v>
      </c>
      <c r="I19" s="79">
        <f>E19*F19*H19</f>
        <v>2000</v>
      </c>
      <c r="J19" s="80"/>
      <c r="IM19" s="55"/>
    </row>
    <row r="20" spans="1:247" s="54" customFormat="1" ht="16">
      <c r="A20" s="18"/>
      <c r="B20" s="56" t="s">
        <v>31</v>
      </c>
      <c r="C20" s="57" t="s">
        <v>32</v>
      </c>
      <c r="D20" s="58"/>
      <c r="E20" s="59"/>
      <c r="F20" s="59"/>
      <c r="G20" s="59"/>
      <c r="H20" s="382"/>
      <c r="I20" s="61">
        <f>SUM(I21:I22)</f>
        <v>180000</v>
      </c>
      <c r="J20" s="62"/>
      <c r="IM20" s="55"/>
    </row>
    <row r="21" spans="1:247" s="74" customFormat="1" ht="17">
      <c r="A21" s="18"/>
      <c r="B21" s="68">
        <v>1</v>
      </c>
      <c r="C21" s="69"/>
      <c r="D21" s="69" t="s">
        <v>39</v>
      </c>
      <c r="E21" s="70">
        <v>5</v>
      </c>
      <c r="F21" s="70">
        <v>1</v>
      </c>
      <c r="G21" s="81" t="s">
        <v>40</v>
      </c>
      <c r="H21" s="377">
        <v>18000</v>
      </c>
      <c r="I21" s="72">
        <f>H21*E21*F21</f>
        <v>90000</v>
      </c>
      <c r="J21" s="73"/>
    </row>
    <row r="22" spans="1:247" s="74" customFormat="1" ht="17">
      <c r="A22" s="18"/>
      <c r="B22" s="68">
        <v>2</v>
      </c>
      <c r="C22" s="69"/>
      <c r="D22" s="69" t="s">
        <v>39</v>
      </c>
      <c r="E22" s="70">
        <v>5</v>
      </c>
      <c r="F22" s="82">
        <v>1</v>
      </c>
      <c r="G22" s="82" t="s">
        <v>41</v>
      </c>
      <c r="H22" s="377">
        <v>18000</v>
      </c>
      <c r="I22" s="72">
        <f>H22*E22*F22</f>
        <v>90000</v>
      </c>
      <c r="J22" s="73"/>
    </row>
    <row r="23" spans="1:247" s="54" customFormat="1" ht="16">
      <c r="A23" s="18"/>
      <c r="B23" s="47" t="s">
        <v>33</v>
      </c>
      <c r="C23" s="48" t="s">
        <v>42</v>
      </c>
      <c r="D23" s="49"/>
      <c r="E23" s="50"/>
      <c r="F23" s="50"/>
      <c r="G23" s="50"/>
      <c r="H23" s="51"/>
      <c r="I23" s="52">
        <f>SUM(I7)</f>
        <v>659050</v>
      </c>
      <c r="J23" s="53"/>
      <c r="IM23" s="55"/>
    </row>
    <row r="24" spans="1:247" s="74" customFormat="1" ht="16">
      <c r="A24" s="18"/>
      <c r="B24" s="68"/>
      <c r="C24" s="69"/>
      <c r="D24" s="69"/>
      <c r="E24" s="70"/>
      <c r="F24" s="70"/>
      <c r="G24" s="81"/>
      <c r="H24" s="83"/>
      <c r="I24" s="84"/>
      <c r="J24" s="85"/>
    </row>
    <row r="25" spans="1:247" s="54" customFormat="1" ht="16">
      <c r="A25" s="18"/>
      <c r="B25" s="47" t="s">
        <v>34</v>
      </c>
      <c r="C25" s="48" t="s">
        <v>35</v>
      </c>
      <c r="D25" s="49"/>
      <c r="E25" s="50"/>
      <c r="F25" s="50"/>
      <c r="G25" s="50"/>
      <c r="H25" s="86">
        <v>0.06</v>
      </c>
      <c r="I25" s="52">
        <f>I23*H25</f>
        <v>39543</v>
      </c>
      <c r="J25" s="53"/>
      <c r="IM25" s="55"/>
    </row>
    <row r="26" spans="1:247" s="74" customFormat="1" ht="16">
      <c r="A26" s="18"/>
      <c r="B26" s="68"/>
      <c r="C26" s="69"/>
      <c r="D26" s="69"/>
      <c r="E26" s="70"/>
      <c r="F26" s="70"/>
      <c r="G26" s="81"/>
      <c r="H26" s="83"/>
      <c r="I26" s="72"/>
      <c r="J26" s="85"/>
    </row>
    <row r="27" spans="1:247" s="54" customFormat="1" ht="16">
      <c r="A27" s="18"/>
      <c r="B27" s="47" t="s">
        <v>36</v>
      </c>
      <c r="C27" s="48" t="s">
        <v>43</v>
      </c>
      <c r="D27" s="49"/>
      <c r="E27" s="50"/>
      <c r="F27" s="50"/>
      <c r="G27" s="50"/>
      <c r="H27" s="87" t="s">
        <v>44</v>
      </c>
      <c r="I27" s="88">
        <f>I25+I23</f>
        <v>698593</v>
      </c>
      <c r="J27" s="53"/>
      <c r="IM27" s="55"/>
    </row>
    <row r="28" spans="1:247" s="74" customFormat="1" ht="17" thickBot="1">
      <c r="A28" s="18"/>
      <c r="B28" s="89"/>
      <c r="C28" s="90"/>
      <c r="D28" s="90"/>
      <c r="E28" s="91"/>
      <c r="F28" s="91"/>
      <c r="G28" s="92"/>
      <c r="H28" s="93"/>
      <c r="I28" s="94"/>
      <c r="J28" s="95"/>
    </row>
    <row r="29" spans="1:247" s="13" customFormat="1" ht="16">
      <c r="B29" s="96"/>
      <c r="C29" s="96"/>
      <c r="D29" s="97"/>
      <c r="J29" s="98"/>
    </row>
    <row r="30" spans="1:247" ht="16">
      <c r="A30" s="18"/>
      <c r="B30" s="19"/>
      <c r="C30" s="99"/>
      <c r="D30" s="99"/>
      <c r="E30" s="105"/>
      <c r="F30" s="105"/>
      <c r="G30" s="105"/>
      <c r="H30" s="17"/>
      <c r="I30" s="17"/>
      <c r="J30" s="104"/>
    </row>
    <row r="31" spans="1:247" ht="16">
      <c r="A31" s="18"/>
      <c r="B31" s="19"/>
      <c r="C31" s="99"/>
      <c r="D31" s="99"/>
      <c r="E31" s="105"/>
      <c r="F31" s="105"/>
      <c r="G31" s="105"/>
      <c r="H31" s="17"/>
      <c r="I31" s="17"/>
      <c r="J31" s="104"/>
    </row>
    <row r="32" spans="1:247" ht="16">
      <c r="A32" s="18"/>
      <c r="B32" s="19"/>
      <c r="C32" s="99"/>
      <c r="D32" s="99"/>
      <c r="E32" s="105"/>
      <c r="F32" s="105"/>
      <c r="G32" s="105"/>
      <c r="H32" s="17"/>
      <c r="I32" s="17"/>
      <c r="J32" s="104"/>
    </row>
    <row r="33" spans="1:11" ht="16">
      <c r="A33" s="18"/>
      <c r="B33" s="19"/>
      <c r="C33" s="99"/>
      <c r="D33" s="99"/>
      <c r="E33" s="105"/>
      <c r="F33" s="105"/>
      <c r="G33" s="105"/>
      <c r="H33" s="17"/>
      <c r="I33" s="17"/>
      <c r="J33" s="104"/>
    </row>
    <row r="34" spans="1:11" ht="16">
      <c r="A34" s="18"/>
      <c r="B34" s="19"/>
      <c r="C34" s="99"/>
      <c r="D34" s="99"/>
      <c r="E34" s="105"/>
      <c r="F34" s="105"/>
      <c r="G34" s="105"/>
      <c r="H34" s="17"/>
      <c r="I34" s="17"/>
      <c r="J34" s="104"/>
    </row>
    <row r="35" spans="1:11" ht="16">
      <c r="A35" s="18"/>
      <c r="B35" s="19"/>
      <c r="C35" s="99"/>
      <c r="D35" s="99"/>
      <c r="E35" s="105"/>
      <c r="F35" s="105"/>
      <c r="G35" s="105"/>
      <c r="H35" s="17"/>
      <c r="I35" s="17"/>
      <c r="J35" s="104"/>
    </row>
    <row r="36" spans="1:11" ht="16">
      <c r="A36" s="18"/>
      <c r="B36" s="19"/>
      <c r="C36" s="99"/>
      <c r="D36" s="99"/>
      <c r="E36" s="105"/>
      <c r="F36" s="105"/>
      <c r="G36" s="105"/>
      <c r="H36" s="17"/>
      <c r="I36" s="17"/>
      <c r="J36" s="104"/>
    </row>
    <row r="37" spans="1:11" ht="16">
      <c r="A37" s="18"/>
      <c r="B37" s="19"/>
      <c r="C37" s="99"/>
      <c r="D37" s="99"/>
      <c r="E37" s="105"/>
      <c r="F37" s="105"/>
      <c r="G37" s="105"/>
      <c r="H37" s="17"/>
      <c r="I37" s="17"/>
      <c r="J37" s="104"/>
    </row>
    <row r="38" spans="1:11" ht="16">
      <c r="A38" s="18"/>
      <c r="B38" s="19"/>
      <c r="C38" s="99"/>
      <c r="D38" s="99"/>
      <c r="E38" s="498"/>
      <c r="F38" s="498"/>
      <c r="G38" s="498"/>
      <c r="H38" s="498"/>
      <c r="I38" s="498"/>
      <c r="J38" s="105"/>
    </row>
    <row r="39" spans="1:11" ht="16">
      <c r="A39" s="18"/>
      <c r="B39" s="19"/>
      <c r="C39" s="99"/>
      <c r="D39" s="99"/>
      <c r="E39" s="498"/>
      <c r="F39" s="498"/>
      <c r="G39" s="498"/>
      <c r="H39" s="498"/>
      <c r="I39" s="498"/>
      <c r="J39" s="105"/>
      <c r="K39" s="20"/>
    </row>
    <row r="40" spans="1:11" ht="16">
      <c r="A40" s="18"/>
      <c r="B40" s="19"/>
      <c r="C40" s="99"/>
      <c r="D40" s="99"/>
      <c r="E40" s="498"/>
      <c r="F40" s="498"/>
      <c r="G40" s="498"/>
      <c r="H40" s="498"/>
      <c r="I40" s="498"/>
      <c r="J40" s="105"/>
      <c r="K40" s="20"/>
    </row>
    <row r="41" spans="1:11" ht="16">
      <c r="A41" s="18"/>
      <c r="B41" s="19"/>
      <c r="C41" s="99"/>
      <c r="D41" s="99"/>
      <c r="E41" s="498"/>
      <c r="F41" s="498"/>
      <c r="G41" s="498"/>
      <c r="H41" s="498"/>
      <c r="I41" s="498"/>
      <c r="J41" s="105"/>
      <c r="K41" s="20"/>
    </row>
    <row r="42" spans="1:11" ht="16">
      <c r="A42" s="18"/>
      <c r="B42" s="19"/>
      <c r="C42" s="99"/>
      <c r="D42" s="99"/>
      <c r="E42" s="498"/>
      <c r="F42" s="498"/>
      <c r="G42" s="498"/>
      <c r="H42" s="498"/>
      <c r="I42" s="498"/>
      <c r="J42" s="105"/>
      <c r="K42" s="20"/>
    </row>
    <row r="43" spans="1:11" ht="16">
      <c r="A43" s="18"/>
      <c r="B43" s="19"/>
      <c r="C43" s="99"/>
      <c r="D43" s="99"/>
      <c r="E43" s="498"/>
      <c r="F43" s="498"/>
      <c r="G43" s="498"/>
      <c r="H43" s="498"/>
      <c r="I43" s="498"/>
      <c r="J43" s="105"/>
      <c r="K43" s="20"/>
    </row>
    <row r="44" spans="1:11" ht="16">
      <c r="A44" s="18"/>
      <c r="B44" s="19"/>
      <c r="C44" s="99"/>
      <c r="D44" s="99"/>
      <c r="E44" s="498"/>
      <c r="F44" s="498"/>
      <c r="G44" s="498"/>
      <c r="H44" s="498"/>
      <c r="I44" s="498"/>
      <c r="J44" s="105"/>
      <c r="K44" s="20"/>
    </row>
    <row r="45" spans="1:11" ht="16">
      <c r="A45" s="18"/>
      <c r="B45" s="19"/>
      <c r="C45" s="99"/>
      <c r="D45" s="99"/>
      <c r="E45" s="498"/>
      <c r="F45" s="498"/>
      <c r="G45" s="498"/>
      <c r="H45" s="498"/>
      <c r="I45" s="498"/>
      <c r="J45" s="105"/>
      <c r="K45" s="20"/>
    </row>
    <row r="46" spans="1:11" ht="16">
      <c r="A46" s="18"/>
      <c r="B46" s="19"/>
      <c r="C46" s="99"/>
      <c r="D46" s="99"/>
      <c r="E46" s="498"/>
      <c r="F46" s="498"/>
      <c r="G46" s="498"/>
      <c r="H46" s="498"/>
      <c r="I46" s="498"/>
      <c r="J46" s="105"/>
      <c r="K46" s="20"/>
    </row>
    <row r="47" spans="1:11" ht="16">
      <c r="A47" s="18"/>
      <c r="B47" s="19"/>
      <c r="C47" s="105"/>
      <c r="D47" s="105"/>
      <c r="E47" s="498"/>
      <c r="F47" s="498"/>
      <c r="G47" s="498"/>
      <c r="H47" s="498"/>
      <c r="I47" s="498"/>
      <c r="J47" s="105"/>
      <c r="K47" s="20"/>
    </row>
    <row r="48" spans="1:11" ht="16">
      <c r="A48" s="18"/>
      <c r="B48" s="19"/>
      <c r="C48" s="99"/>
      <c r="D48" s="99"/>
      <c r="E48" s="499"/>
      <c r="F48" s="499"/>
      <c r="G48" s="499"/>
      <c r="H48" s="499"/>
      <c r="I48" s="499"/>
      <c r="J48" s="106"/>
      <c r="K48" s="20"/>
    </row>
    <row r="49" spans="1:11" ht="16">
      <c r="A49" s="18"/>
      <c r="B49" s="19"/>
      <c r="C49" s="101"/>
      <c r="D49" s="101"/>
      <c r="E49" s="499"/>
      <c r="F49" s="499"/>
      <c r="G49" s="499"/>
      <c r="H49" s="499"/>
      <c r="I49" s="499"/>
      <c r="J49" s="106"/>
      <c r="K49" s="20"/>
    </row>
    <row r="50" spans="1:11" ht="16">
      <c r="A50" s="18"/>
      <c r="B50" s="19"/>
      <c r="C50" s="99"/>
      <c r="D50" s="99"/>
      <c r="E50" s="499"/>
      <c r="F50" s="499"/>
      <c r="G50" s="499"/>
      <c r="H50" s="499"/>
      <c r="I50" s="499"/>
      <c r="J50" s="106"/>
      <c r="K50" s="20"/>
    </row>
  </sheetData>
  <mergeCells count="14">
    <mergeCell ref="E40:I40"/>
    <mergeCell ref="E38:I38"/>
    <mergeCell ref="E39:I39"/>
    <mergeCell ref="F2:G2"/>
    <mergeCell ref="E47:I47"/>
    <mergeCell ref="E48:I48"/>
    <mergeCell ref="E49:I49"/>
    <mergeCell ref="E50:I50"/>
    <mergeCell ref="E41:I41"/>
    <mergeCell ref="E42:I42"/>
    <mergeCell ref="E43:I43"/>
    <mergeCell ref="E44:I44"/>
    <mergeCell ref="E45:I45"/>
    <mergeCell ref="E46:I46"/>
  </mergeCells>
  <phoneticPr fontId="3" type="noConversion"/>
  <conditionalFormatting sqref="I5:J6 I11:J11 F11:G11 E13:G13 I13:J13 J12">
    <cfRule type="cellIs" dxfId="313" priority="23" stopIfTrue="1" operator="lessThan">
      <formula>0</formula>
    </cfRule>
  </conditionalFormatting>
  <conditionalFormatting sqref="E22 I21:I22">
    <cfRule type="cellIs" dxfId="312" priority="16" stopIfTrue="1" operator="lessThan">
      <formula>0</formula>
    </cfRule>
  </conditionalFormatting>
  <conditionalFormatting sqref="E21:G21">
    <cfRule type="cellIs" dxfId="311" priority="17" stopIfTrue="1" operator="lessThan">
      <formula>0</formula>
    </cfRule>
  </conditionalFormatting>
  <conditionalFormatting sqref="I24">
    <cfRule type="cellIs" dxfId="310" priority="13" stopIfTrue="1" operator="lessThan">
      <formula>0</formula>
    </cfRule>
  </conditionalFormatting>
  <conditionalFormatting sqref="I8:J8">
    <cfRule type="cellIs" dxfId="309" priority="12" stopIfTrue="1" operator="lessThan">
      <formula>0</formula>
    </cfRule>
  </conditionalFormatting>
  <conditionalFormatting sqref="J7">
    <cfRule type="cellIs" dxfId="308" priority="11" stopIfTrue="1" operator="lessThan">
      <formula>0</formula>
    </cfRule>
  </conditionalFormatting>
  <conditionalFormatting sqref="I7">
    <cfRule type="cellIs" dxfId="307" priority="10" stopIfTrue="1" operator="lessThan">
      <formula>0</formula>
    </cfRule>
  </conditionalFormatting>
  <conditionalFormatting sqref="E26:G26 E24:G24 E28:G28 J27 J25 J15 J21:J22 I14:J14 I16:J16 I20:J20 J17:J19">
    <cfRule type="cellIs" dxfId="306" priority="21" stopIfTrue="1" operator="lessThan">
      <formula>0</formula>
    </cfRule>
  </conditionalFormatting>
  <conditionalFormatting sqref="J23">
    <cfRule type="cellIs" dxfId="305" priority="19" stopIfTrue="1" operator="lessThan">
      <formula>0</formula>
    </cfRule>
  </conditionalFormatting>
  <conditionalFormatting sqref="I28">
    <cfRule type="cellIs" dxfId="304" priority="20" stopIfTrue="1" operator="lessThan">
      <formula>0</formula>
    </cfRule>
  </conditionalFormatting>
  <conditionalFormatting sqref="I23">
    <cfRule type="cellIs" dxfId="303" priority="14" stopIfTrue="1" operator="lessThan">
      <formula>0</formula>
    </cfRule>
  </conditionalFormatting>
  <conditionalFormatting sqref="E15:G15">
    <cfRule type="cellIs" dxfId="302" priority="18" stopIfTrue="1" operator="lessThan">
      <formula>0</formula>
    </cfRule>
  </conditionalFormatting>
  <conditionalFormatting sqref="I25:I27">
    <cfRule type="cellIs" dxfId="301" priority="15" stopIfTrue="1" operator="lessThan">
      <formula>0</formula>
    </cfRule>
  </conditionalFormatting>
  <conditionalFormatting sqref="I15">
    <cfRule type="cellIs" dxfId="300" priority="8" stopIfTrue="1" operator="lessThan">
      <formula>0</formula>
    </cfRule>
  </conditionalFormatting>
  <conditionalFormatting sqref="F9:G9 I9:J9">
    <cfRule type="cellIs" dxfId="299" priority="9" stopIfTrue="1" operator="lessThan">
      <formula>0</formula>
    </cfRule>
  </conditionalFormatting>
  <conditionalFormatting sqref="J10">
    <cfRule type="cellIs" dxfId="298" priority="7" stopIfTrue="1" operator="lessThan">
      <formula>0</formula>
    </cfRule>
  </conditionalFormatting>
  <conditionalFormatting sqref="F10:G10 I10">
    <cfRule type="cellIs" dxfId="297" priority="6" stopIfTrue="1" operator="lessThan">
      <formula>0</formula>
    </cfRule>
  </conditionalFormatting>
  <conditionalFormatting sqref="E12:F12 I12">
    <cfRule type="cellIs" dxfId="296" priority="5" stopIfTrue="1" operator="lessThan">
      <formula>0</formula>
    </cfRule>
  </conditionalFormatting>
  <conditionalFormatting sqref="G12">
    <cfRule type="cellIs" dxfId="295" priority="4" stopIfTrue="1" operator="lessThan">
      <formula>0</formula>
    </cfRule>
  </conditionalFormatting>
  <conditionalFormatting sqref="E17:G19">
    <cfRule type="cellIs" dxfId="294" priority="3" stopIfTrue="1" operator="lessThan">
      <formula>0</formula>
    </cfRule>
  </conditionalFormatting>
  <conditionalFormatting sqref="I17:I19">
    <cfRule type="cellIs" dxfId="293" priority="2" stopIfTrue="1" operator="lessThan">
      <formula>0</formula>
    </cfRule>
  </conditionalFormatting>
  <conditionalFormatting sqref="E9:E11">
    <cfRule type="cellIs" dxfId="292" priority="1" stopIfTrue="1" operator="lessThan">
      <formula>0</formula>
    </cfRule>
  </conditionalFormatting>
  <pageMargins left="0.7" right="0.7" top="0.75" bottom="0.75" header="0.3" footer="0.3"/>
  <pageSetup paperSize="9" scale="63" orientation="portrait" r:id="rId1"/>
  <ignoredErrors>
    <ignoredError sqref="I14 I1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22</vt:i4>
      </vt:variant>
    </vt:vector>
  </HeadingPairs>
  <TitlesOfParts>
    <vt:vector size="43" baseType="lpstr">
      <vt:lpstr>汇总</vt:lpstr>
      <vt:lpstr>展具维修及改建 x 1</vt:lpstr>
      <vt:lpstr>展具新生产</vt:lpstr>
      <vt:lpstr>展馆第三方费用汇总</vt:lpstr>
      <vt:lpstr>展馆费明细</vt:lpstr>
      <vt:lpstr>搭建汇总</vt:lpstr>
      <vt:lpstr>5月南昌搭建</vt:lpstr>
      <vt:lpstr>5月青岛搭建</vt:lpstr>
      <vt:lpstr>7月西安搭建</vt:lpstr>
      <vt:lpstr>8月哈尔滨搭建</vt:lpstr>
      <vt:lpstr>9月济南搭建</vt:lpstr>
      <vt:lpstr>10月合肥搭建</vt:lpstr>
      <vt:lpstr>10月南昌搭建</vt:lpstr>
      <vt:lpstr>11月郑州搭建</vt:lpstr>
      <vt:lpstr>4月长沙搭建</vt:lpstr>
      <vt:lpstr>6月厦门搭建</vt:lpstr>
      <vt:lpstr>8月大连搭建</vt:lpstr>
      <vt:lpstr>10月西安搭建</vt:lpstr>
      <vt:lpstr>10月沈阳搭建</vt:lpstr>
      <vt:lpstr>10月昆明搭建</vt:lpstr>
      <vt:lpstr>10月贵阳搭建</vt:lpstr>
      <vt:lpstr>'10月贵阳搭建'!Print_Area</vt:lpstr>
      <vt:lpstr>'10月合肥搭建'!Print_Area</vt:lpstr>
      <vt:lpstr>'10月昆明搭建'!Print_Area</vt:lpstr>
      <vt:lpstr>'10月南昌搭建'!Print_Area</vt:lpstr>
      <vt:lpstr>'10月沈阳搭建'!Print_Area</vt:lpstr>
      <vt:lpstr>'10月西安搭建'!Print_Area</vt:lpstr>
      <vt:lpstr>'11月郑州搭建'!Print_Area</vt:lpstr>
      <vt:lpstr>'4月长沙搭建'!Print_Area</vt:lpstr>
      <vt:lpstr>'5月南昌搭建'!Print_Area</vt:lpstr>
      <vt:lpstr>'5月青岛搭建'!Print_Area</vt:lpstr>
      <vt:lpstr>'6月厦门搭建'!Print_Area</vt:lpstr>
      <vt:lpstr>'7月西安搭建'!Print_Area</vt:lpstr>
      <vt:lpstr>'8月大连搭建'!Print_Area</vt:lpstr>
      <vt:lpstr>'8月哈尔滨搭建'!Print_Area</vt:lpstr>
      <vt:lpstr>'9月济南搭建'!Print_Area</vt:lpstr>
      <vt:lpstr>汇总!Print_Area</vt:lpstr>
      <vt:lpstr>'展具维修及改建 x 1'!Print_Area</vt:lpstr>
      <vt:lpstr>展具新生产!Print_Area</vt:lpstr>
      <vt:lpstr>搭建汇总!Print_Titles</vt:lpstr>
      <vt:lpstr>展馆第三方费用汇总!Print_Titles</vt:lpstr>
      <vt:lpstr>'展具维修及改建 x 1'!Print_Titles</vt:lpstr>
      <vt:lpstr>展具新生产!Print_Titles</vt:lpstr>
    </vt:vector>
  </TitlesOfParts>
  <Company>acrosschina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volvo 2010 BJ A show</dc:title>
  <dc:creator>Henry Zhang</dc:creator>
  <cp:lastModifiedBy>Microsoft Office User</cp:lastModifiedBy>
  <cp:lastPrinted>2021-03-16T06:56:04Z</cp:lastPrinted>
  <dcterms:created xsi:type="dcterms:W3CDTF">1996-12-17T01:32:42Z</dcterms:created>
  <dcterms:modified xsi:type="dcterms:W3CDTF">2021-03-16T06:58:01Z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MSIP_Label_7fea2623-af8f-4fb8-b1cf-b63cc8e496aa_Enabled">
    <vt:lpwstr>True</vt:lpwstr>
  </property>
  <property fmtid="{D5CDD505-2E9C-101B-9397-08002B2CF9AE}" pid="4" name="MSIP_Label_7fea2623-af8f-4fb8-b1cf-b63cc8e496aa_SiteId">
    <vt:lpwstr>81fa766e-a349-4867-8bf4-ab35e250a08f</vt:lpwstr>
  </property>
  <property fmtid="{D5CDD505-2E9C-101B-9397-08002B2CF9AE}" pid="5" name="MSIP_Label_7fea2623-af8f-4fb8-b1cf-b63cc8e496aa_Ref">
    <vt:lpwstr>https://api.informationprotection.azure.com/api/81fa766e-a349-4867-8bf4-ab35e250a08f</vt:lpwstr>
  </property>
  <property fmtid="{D5CDD505-2E9C-101B-9397-08002B2CF9AE}" pid="6" name="MSIP_Label_7fea2623-af8f-4fb8-b1cf-b63cc8e496aa_SetDate">
    <vt:lpwstr>2018-03-14T16:04:53.0995637+08:00</vt:lpwstr>
  </property>
  <property fmtid="{D5CDD505-2E9C-101B-9397-08002B2CF9AE}" pid="7" name="MSIP_Label_7fea2623-af8f-4fb8-b1cf-b63cc8e496aa_Name">
    <vt:lpwstr>Proprietary</vt:lpwstr>
  </property>
  <property fmtid="{D5CDD505-2E9C-101B-9397-08002B2CF9AE}" pid="8" name="MSIP_Label_7fea2623-af8f-4fb8-b1cf-b63cc8e496aa_Extended_MSFT_Method">
    <vt:lpwstr>Automatic</vt:lpwstr>
  </property>
  <property fmtid="{D5CDD505-2E9C-101B-9397-08002B2CF9AE}" pid="9" name="Sensitivity">
    <vt:lpwstr>Proprietary</vt:lpwstr>
  </property>
</Properties>
</file>