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张楠\Desktop\TRRC封面设计\"/>
    </mc:Choice>
  </mc:AlternateContent>
  <xr:revisionPtr revIDLastSave="0" documentId="13_ncr:1_{06A3C891-C50C-4091-9AA8-0BAA57C1EE34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汇金玄武" sheetId="13" state="hidden" r:id="rId1"/>
    <sheet name="Detail" sheetId="11" r:id="rId2"/>
  </sheets>
  <definedNames>
    <definedName name="_xlnm.Print_Area" localSheetId="1">Detail!$A$1:$H$12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1" l="1"/>
  <c r="H7" i="11"/>
  <c r="H5" i="11"/>
  <c r="H8" i="11"/>
  <c r="H9" i="11"/>
  <c r="H10" i="11"/>
  <c r="G13" i="13"/>
  <c r="G12" i="13"/>
  <c r="G60" i="13"/>
  <c r="G61" i="13"/>
  <c r="G14" i="13"/>
  <c r="G16" i="13"/>
  <c r="G17" i="13"/>
  <c r="G15" i="13"/>
  <c r="G18" i="13"/>
  <c r="G19" i="13"/>
  <c r="G20" i="13"/>
  <c r="G24" i="13"/>
  <c r="G28" i="13"/>
  <c r="G29" i="13"/>
  <c r="G23" i="13"/>
  <c r="G37" i="13"/>
  <c r="G38" i="13"/>
  <c r="G40" i="13"/>
  <c r="G43" i="13"/>
  <c r="G46" i="13"/>
  <c r="G53" i="13"/>
  <c r="G52" i="13"/>
  <c r="G58" i="13"/>
  <c r="G34" i="13"/>
</calcChain>
</file>

<file path=xl/sharedStrings.xml><?xml version="1.0" encoding="utf-8"?>
<sst xmlns="http://schemas.openxmlformats.org/spreadsheetml/2006/main" count="150" uniqueCount="104">
  <si>
    <t>Event Name      :</t>
  </si>
  <si>
    <t xml:space="preserve">Team Meeting 2010 </t>
  </si>
  <si>
    <t>Event Date(s)  :</t>
  </si>
  <si>
    <t>2010-5  6-8</t>
  </si>
  <si>
    <t>Event Location :</t>
  </si>
  <si>
    <t>Qingdao</t>
  </si>
  <si>
    <t xml:space="preserve">Provider </t>
  </si>
  <si>
    <t>Stella Hou (Houxiaochan);13810359913;67087298</t>
  </si>
  <si>
    <t>S/No</t>
  </si>
  <si>
    <t xml:space="preserve">DESCRIPTION </t>
  </si>
  <si>
    <t xml:space="preserve">Sort </t>
  </si>
  <si>
    <t>Qty</t>
  </si>
  <si>
    <t xml:space="preserve">Service Provider </t>
  </si>
  <si>
    <t>Remarks</t>
  </si>
  <si>
    <t xml:space="preserve">Rental Per Day (RMB) </t>
  </si>
  <si>
    <t>Total Rental (RMB)</t>
  </si>
  <si>
    <t>Team Building</t>
  </si>
  <si>
    <t>Program</t>
  </si>
  <si>
    <t>trainer</t>
  </si>
  <si>
    <t>pax</t>
  </si>
  <si>
    <t>Banner for teambuilding theme</t>
  </si>
  <si>
    <t>(600cm*75cm)</t>
  </si>
  <si>
    <t>nos</t>
  </si>
  <si>
    <t xml:space="preserve">Decoration </t>
  </si>
  <si>
    <t>Reception</t>
  </si>
  <si>
    <t>A1 Size Poster/Easel stand</t>
  </si>
  <si>
    <t>set</t>
  </si>
  <si>
    <t xml:space="preserve">Main Tent </t>
  </si>
  <si>
    <t xml:space="preserve">German Banner Standee Size:1200mm*2500mm(H)  </t>
  </si>
  <si>
    <t>Podium Logo</t>
  </si>
  <si>
    <t>Size:600mm*400mm(H)</t>
  </si>
  <si>
    <t>Directional Signage</t>
  </si>
  <si>
    <t>Shuttle bus</t>
  </si>
  <si>
    <r>
      <t>Coach</t>
    </r>
    <r>
      <rPr>
        <sz val="9"/>
        <rFont val="宋体"/>
        <family val="3"/>
        <charset val="134"/>
      </rPr>
      <t>（</t>
    </r>
    <r>
      <rPr>
        <sz val="9"/>
        <rFont val="Tahoma"/>
        <family val="2"/>
      </rPr>
      <t>Buick GL8</t>
    </r>
    <r>
      <rPr>
        <sz val="9"/>
        <rFont val="宋体"/>
        <family val="3"/>
        <charset val="134"/>
      </rPr>
      <t>）</t>
    </r>
  </si>
  <si>
    <t xml:space="preserve">May.6th </t>
  </si>
  <si>
    <t>南京机场到扬州酒店接机</t>
  </si>
  <si>
    <t>May.8th</t>
  </si>
  <si>
    <t>扬州酒店到南京机场送机</t>
  </si>
  <si>
    <t>Hotel Fee</t>
  </si>
  <si>
    <t>Meeting Room</t>
  </si>
  <si>
    <t>group discussion style,half a day</t>
  </si>
  <si>
    <t>Flowers in Meeting room</t>
  </si>
  <si>
    <t>X show</t>
  </si>
  <si>
    <t>Tea break</t>
  </si>
  <si>
    <t>twice</t>
  </si>
  <si>
    <t>Lunch</t>
  </si>
  <si>
    <t>Dinner</t>
  </si>
  <si>
    <t xml:space="preserve">May.7th </t>
  </si>
  <si>
    <t>Wine</t>
  </si>
  <si>
    <t>Fruits for rooms</t>
  </si>
  <si>
    <t xml:space="preserve">AV Equipment </t>
  </si>
  <si>
    <t>Video System</t>
  </si>
  <si>
    <t xml:space="preserve">Screen </t>
  </si>
  <si>
    <t>120"</t>
  </si>
  <si>
    <t>Projector</t>
  </si>
  <si>
    <t>4000 lumen</t>
  </si>
  <si>
    <t>Anyloway Switch</t>
  </si>
  <si>
    <t>Wireless Handheld Microphone</t>
  </si>
  <si>
    <t>by hotel</t>
  </si>
  <si>
    <t>Wireless Mouse</t>
  </si>
  <si>
    <t>Speaker High Power</t>
  </si>
  <si>
    <t xml:space="preserve">Audio Mixer </t>
  </si>
  <si>
    <t>Min.16 Channels</t>
  </si>
  <si>
    <t>Travel allowance</t>
  </si>
  <si>
    <t>tickets</t>
  </si>
  <si>
    <t>service person from Beijing</t>
  </si>
  <si>
    <t>twin room</t>
  </si>
  <si>
    <t>Accommodation 1 room *3 days</t>
  </si>
  <si>
    <t>Others</t>
  </si>
  <si>
    <t>Mineral Water</t>
  </si>
  <si>
    <t>2 bottles/P.P</t>
  </si>
  <si>
    <t>Snacks</t>
  </si>
  <si>
    <t>Sports drink ,chocolate</t>
  </si>
  <si>
    <t>gift</t>
  </si>
  <si>
    <t>T-shirt</t>
  </si>
  <si>
    <t>240g cotton with logo</t>
  </si>
  <si>
    <t>Game props</t>
  </si>
  <si>
    <t>晚宴游戏道具及设计执行</t>
  </si>
  <si>
    <t>Manpower</t>
  </si>
  <si>
    <t>Temp</t>
  </si>
  <si>
    <t>Video taking</t>
  </si>
  <si>
    <t xml:space="preserve">Photographer </t>
  </si>
  <si>
    <t>Memorial CD</t>
  </si>
  <si>
    <t>Video edit</t>
  </si>
  <si>
    <t>less than 5 minutes</t>
  </si>
  <si>
    <t>Service Charge</t>
  </si>
  <si>
    <t>Sub-Total</t>
  </si>
  <si>
    <t>Gov.Tax</t>
  </si>
  <si>
    <r>
      <t xml:space="preserve">Event Date(s)    : </t>
    </r>
    <r>
      <rPr>
        <b/>
        <sz val="10"/>
        <rFont val="宋体"/>
        <family val="3"/>
        <charset val="134"/>
      </rPr>
      <t>按照</t>
    </r>
    <r>
      <rPr>
        <b/>
        <sz val="10"/>
        <rFont val="VW Text Office"/>
        <family val="2"/>
      </rPr>
      <t>Brief</t>
    </r>
    <r>
      <rPr>
        <b/>
        <sz val="10"/>
        <rFont val="宋体"/>
        <family val="3"/>
        <charset val="134"/>
      </rPr>
      <t>为准</t>
    </r>
    <phoneticPr fontId="1" type="noConversion"/>
  </si>
  <si>
    <t>Total</t>
    <phoneticPr fontId="1" type="noConversion"/>
  </si>
  <si>
    <r>
      <t>Event Name      :</t>
    </r>
    <r>
      <rPr>
        <b/>
        <sz val="10"/>
        <rFont val="宋体"/>
        <family val="3"/>
        <charset val="134"/>
      </rPr>
      <t>大众汽车封面设计</t>
    </r>
    <phoneticPr fontId="1" type="noConversion"/>
  </si>
  <si>
    <r>
      <t xml:space="preserve">Material Production                         </t>
    </r>
    <r>
      <rPr>
        <b/>
        <i/>
        <sz val="9"/>
        <rFont val="宋体"/>
        <family val="3"/>
        <charset val="134"/>
      </rPr>
      <t>物料</t>
    </r>
    <phoneticPr fontId="1" type="noConversion"/>
  </si>
  <si>
    <r>
      <t xml:space="preserve">Agency Fee                                               </t>
    </r>
    <r>
      <rPr>
        <b/>
        <i/>
        <sz val="9"/>
        <rFont val="宋体"/>
        <family val="3"/>
        <charset val="134"/>
      </rPr>
      <t>活动公司管理费</t>
    </r>
    <phoneticPr fontId="1" type="noConversion"/>
  </si>
  <si>
    <t>Tax</t>
    <phoneticPr fontId="1" type="noConversion"/>
  </si>
  <si>
    <t>封面模板设计</t>
    <phoneticPr fontId="1" type="noConversion"/>
  </si>
  <si>
    <t>封底模板设计</t>
    <phoneticPr fontId="1" type="noConversion"/>
  </si>
  <si>
    <t>set</t>
    <phoneticPr fontId="1" type="noConversion"/>
  </si>
  <si>
    <r>
      <rPr>
        <b/>
        <sz val="10"/>
        <rFont val="宋体"/>
        <family val="3"/>
        <charset val="134"/>
      </rPr>
      <t>数量</t>
    </r>
    <r>
      <rPr>
        <b/>
        <sz val="10"/>
        <rFont val="VW Text Office"/>
        <family val="2"/>
      </rPr>
      <t>Qty</t>
    </r>
    <phoneticPr fontId="1" type="noConversion"/>
  </si>
  <si>
    <r>
      <rPr>
        <b/>
        <sz val="10"/>
        <rFont val="宋体"/>
        <family val="3"/>
        <charset val="134"/>
      </rPr>
      <t>单位</t>
    </r>
    <r>
      <rPr>
        <b/>
        <sz val="10"/>
        <rFont val="VW Text Office"/>
        <family val="2"/>
      </rPr>
      <t>Unit</t>
    </r>
  </si>
  <si>
    <r>
      <rPr>
        <b/>
        <sz val="10"/>
        <rFont val="宋体"/>
        <family val="3"/>
        <charset val="134"/>
      </rPr>
      <t>天数</t>
    </r>
    <r>
      <rPr>
        <b/>
        <sz val="10"/>
        <rFont val="VW Text Office"/>
        <family val="2"/>
      </rPr>
      <t>Day</t>
    </r>
  </si>
  <si>
    <r>
      <rPr>
        <b/>
        <sz val="10"/>
        <rFont val="宋体"/>
        <family val="3"/>
        <charset val="134"/>
      </rPr>
      <t>城市</t>
    </r>
    <r>
      <rPr>
        <b/>
        <sz val="10"/>
        <rFont val="VW Text Office"/>
        <family val="2"/>
      </rPr>
      <t>City</t>
    </r>
    <phoneticPr fontId="1" type="noConversion"/>
  </si>
  <si>
    <t>subtotal</t>
    <phoneticPr fontId="1" type="noConversion"/>
  </si>
  <si>
    <r>
      <rPr>
        <b/>
        <sz val="10"/>
        <rFont val="宋体"/>
        <family val="3"/>
        <charset val="134"/>
      </rPr>
      <t>单价（</t>
    </r>
    <r>
      <rPr>
        <b/>
        <sz val="10"/>
        <rFont val="VW Text Office"/>
        <family val="2"/>
      </rPr>
      <t>RMB</t>
    </r>
    <r>
      <rPr>
        <b/>
        <sz val="10"/>
        <rFont val="宋体"/>
        <family val="3"/>
        <charset val="134"/>
      </rPr>
      <t>）</t>
    </r>
    <r>
      <rPr>
        <b/>
        <sz val="10"/>
        <rFont val="VW Text Office"/>
        <family val="2"/>
      </rPr>
      <t>Unit Price</t>
    </r>
    <phoneticPr fontId="1" type="noConversion"/>
  </si>
  <si>
    <r>
      <rPr>
        <b/>
        <sz val="10"/>
        <rFont val="宋体"/>
        <family val="3"/>
        <charset val="134"/>
      </rPr>
      <t>合计（</t>
    </r>
    <r>
      <rPr>
        <b/>
        <sz val="10"/>
        <rFont val="VW Text Office"/>
        <family val="2"/>
      </rPr>
      <t>RMB</t>
    </r>
    <r>
      <rPr>
        <b/>
        <sz val="10"/>
        <rFont val="宋体"/>
        <family val="3"/>
        <charset val="134"/>
      </rPr>
      <t>）</t>
    </r>
    <r>
      <rPr>
        <b/>
        <sz val="10"/>
        <rFont val="VW Text Office"/>
        <family val="2"/>
      </rPr>
      <t>Total Amount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</si>
</sst>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0_);\(0\)"/>
    <numFmt numFmtId="178" formatCode="[$￥-804]#,##0.00"/>
    <numFmt numFmtId="179" formatCode="&quot;￥&quot;#,##0.00_);[Red]\(&quot;￥&quot;#,##0.00\)"/>
  </numFmts>
  <fonts count="38">
    <font>
      <sz val="12"/>
      <name val="宋体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9"/>
      <color indexed="8"/>
      <name val="宋体"/>
      <family val="3"/>
      <charset val="134"/>
    </font>
    <font>
      <sz val="9"/>
      <color indexed="8"/>
      <name val="Tahoma"/>
      <family val="2"/>
    </font>
    <font>
      <sz val="12"/>
      <name val="Times New Roman"/>
      <family val="1"/>
    </font>
    <font>
      <sz val="10"/>
      <name val="Genev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i/>
      <sz val="9"/>
      <name val="Tahoma"/>
      <family val="2"/>
    </font>
    <font>
      <i/>
      <sz val="10.5"/>
      <name val="Tahoma"/>
      <family val="2"/>
    </font>
    <font>
      <sz val="10.5"/>
      <name val="Tahoma"/>
      <family val="2"/>
    </font>
    <font>
      <b/>
      <sz val="9"/>
      <color indexed="8"/>
      <name val="Tahoma"/>
      <family val="2"/>
    </font>
    <font>
      <b/>
      <i/>
      <sz val="9"/>
      <color indexed="8"/>
      <name val="Tahoma"/>
      <family val="2"/>
    </font>
    <font>
      <sz val="12"/>
      <name val="VW Headline OT-Black"/>
      <family val="2"/>
    </font>
    <font>
      <sz val="10"/>
      <name val="汉仪大黑简"/>
      <family val="3"/>
      <charset val="134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.5"/>
      <name val="Arial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微软雅黑"/>
      <family val="2"/>
      <charset val="134"/>
    </font>
    <font>
      <sz val="8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10"/>
      <color indexed="8"/>
      <name val="Arial"/>
      <family val="2"/>
    </font>
    <font>
      <sz val="9"/>
      <color theme="1"/>
      <name val="汉仪中黑简"/>
      <family val="3"/>
      <charset val="134"/>
    </font>
    <font>
      <b/>
      <sz val="9"/>
      <name val="VW Text Office"/>
      <family val="2"/>
    </font>
    <font>
      <b/>
      <sz val="10"/>
      <name val="VW Text Office"/>
      <family val="2"/>
    </font>
    <font>
      <sz val="10"/>
      <name val="VW Text Office"/>
      <family val="2"/>
    </font>
    <font>
      <b/>
      <sz val="10"/>
      <color rgb="FFFF0000"/>
      <name val="VW Text Office"/>
      <family val="2"/>
    </font>
    <font>
      <sz val="9"/>
      <name val="VW Text Office"/>
      <family val="2"/>
    </font>
    <font>
      <b/>
      <i/>
      <sz val="9"/>
      <name val="VW Text Office"/>
      <family val="2"/>
    </font>
    <font>
      <sz val="9"/>
      <color theme="1"/>
      <name val="VW Text Office"/>
      <family val="2"/>
    </font>
    <font>
      <b/>
      <i/>
      <sz val="9"/>
      <name val="宋体"/>
      <family val="3"/>
      <charset val="134"/>
    </font>
    <font>
      <b/>
      <sz val="10"/>
      <name val="VW Text Office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22" fillId="0" borderId="0"/>
    <xf numFmtId="0" fontId="6" fillId="0" borderId="0"/>
    <xf numFmtId="0" fontId="22" fillId="0" borderId="0"/>
    <xf numFmtId="0" fontId="27" fillId="0" borderId="0"/>
  </cellStyleXfs>
  <cellXfs count="143">
    <xf numFmtId="0" fontId="0" fillId="0" borderId="0" xfId="0"/>
    <xf numFmtId="0" fontId="7" fillId="0" borderId="0" xfId="0" applyFont="1"/>
    <xf numFmtId="0" fontId="2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6" fontId="8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vertical="center"/>
    </xf>
    <xf numFmtId="0" fontId="2" fillId="2" borderId="3" xfId="3" applyFont="1" applyFill="1" applyBorder="1" applyAlignment="1">
      <alignment vertical="center"/>
    </xf>
    <xf numFmtId="0" fontId="2" fillId="2" borderId="3" xfId="3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vertical="center"/>
    </xf>
    <xf numFmtId="178" fontId="12" fillId="2" borderId="3" xfId="0" applyNumberFormat="1" applyFont="1" applyFill="1" applyBorder="1" applyAlignment="1">
      <alignment vertical="center" wrapText="1"/>
    </xf>
    <xf numFmtId="49" fontId="13" fillId="2" borderId="4" xfId="0" applyNumberFormat="1" applyFont="1" applyFill="1" applyBorder="1" applyAlignment="1">
      <alignment vertical="center" wrapText="1"/>
    </xf>
    <xf numFmtId="0" fontId="10" fillId="0" borderId="2" xfId="3" applyFont="1" applyBorder="1" applyAlignment="1">
      <alignment horizontal="center" vertical="center"/>
    </xf>
    <xf numFmtId="49" fontId="13" fillId="0" borderId="4" xfId="0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39" fontId="2" fillId="0" borderId="3" xfId="0" applyNumberFormat="1" applyFont="1" applyBorder="1" applyAlignment="1">
      <alignment vertical="center" wrapText="1"/>
    </xf>
    <xf numFmtId="39" fontId="2" fillId="0" borderId="4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39" fontId="4" fillId="0" borderId="3" xfId="0" applyNumberFormat="1" applyFont="1" applyBorder="1" applyAlignment="1">
      <alignment vertical="center" wrapText="1"/>
    </xf>
    <xf numFmtId="0" fontId="2" fillId="0" borderId="3" xfId="3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9" fontId="4" fillId="0" borderId="4" xfId="0" applyNumberFormat="1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177" fontId="4" fillId="0" borderId="3" xfId="0" applyNumberFormat="1" applyFont="1" applyBorder="1" applyAlignment="1">
      <alignment horizontal="center" vertical="center"/>
    </xf>
    <xf numFmtId="39" fontId="4" fillId="0" borderId="4" xfId="0" applyNumberFormat="1" applyFont="1" applyBorder="1" applyAlignment="1">
      <alignment horizontal="right" vertical="center"/>
    </xf>
    <xf numFmtId="0" fontId="10" fillId="2" borderId="3" xfId="3" applyFont="1" applyFill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39" fontId="4" fillId="0" borderId="3" xfId="0" applyNumberFormat="1" applyFont="1" applyBorder="1" applyAlignment="1">
      <alignment horizontal="right" vertical="center"/>
    </xf>
    <xf numFmtId="39" fontId="4" fillId="0" borderId="4" xfId="0" applyNumberFormat="1" applyFont="1" applyBorder="1" applyAlignment="1">
      <alignment vertical="center" wrapText="1"/>
    </xf>
    <xf numFmtId="39" fontId="4" fillId="2" borderId="3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vertical="center" wrapText="1"/>
    </xf>
    <xf numFmtId="39" fontId="4" fillId="2" borderId="3" xfId="0" applyNumberFormat="1" applyFont="1" applyFill="1" applyBorder="1" applyAlignment="1">
      <alignment vertical="center"/>
    </xf>
    <xf numFmtId="39" fontId="4" fillId="2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vertical="center" wrapText="1"/>
    </xf>
    <xf numFmtId="0" fontId="10" fillId="5" borderId="2" xfId="3" applyFont="1" applyFill="1" applyBorder="1" applyAlignment="1">
      <alignment horizontal="center" vertical="center"/>
    </xf>
    <xf numFmtId="0" fontId="2" fillId="5" borderId="3" xfId="3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39" fontId="4" fillId="2" borderId="3" xfId="0" applyNumberFormat="1" applyFont="1" applyFill="1" applyBorder="1" applyAlignment="1">
      <alignment vertical="center" wrapText="1"/>
    </xf>
    <xf numFmtId="39" fontId="4" fillId="2" borderId="4" xfId="0" applyNumberFormat="1" applyFont="1" applyFill="1" applyBorder="1" applyAlignment="1">
      <alignment vertical="center" wrapText="1"/>
    </xf>
    <xf numFmtId="0" fontId="11" fillId="2" borderId="3" xfId="3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39" fontId="2" fillId="4" borderId="3" xfId="0" applyNumberFormat="1" applyFont="1" applyFill="1" applyBorder="1" applyAlignment="1">
      <alignment vertical="center" wrapText="1"/>
    </xf>
    <xf numFmtId="39" fontId="2" fillId="4" borderId="4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9" fontId="9" fillId="3" borderId="0" xfId="0" applyNumberFormat="1" applyFont="1" applyFill="1" applyAlignment="1">
      <alignment vertical="center"/>
    </xf>
    <xf numFmtId="179" fontId="8" fillId="0" borderId="3" xfId="0" applyNumberFormat="1" applyFont="1" applyBorder="1" applyAlignment="1">
      <alignment horizontal="center" vertical="center" wrapText="1"/>
    </xf>
    <xf numFmtId="179" fontId="11" fillId="2" borderId="3" xfId="0" applyNumberFormat="1" applyFont="1" applyFill="1" applyBorder="1" applyAlignment="1">
      <alignment horizontal="right" vertical="center" wrapText="1"/>
    </xf>
    <xf numFmtId="179" fontId="2" fillId="0" borderId="3" xfId="0" applyNumberFormat="1" applyFont="1" applyBorder="1" applyAlignment="1">
      <alignment vertical="center" wrapText="1"/>
    </xf>
    <xf numFmtId="179" fontId="2" fillId="0" borderId="3" xfId="0" applyNumberFormat="1" applyFont="1" applyBorder="1" applyAlignment="1">
      <alignment horizontal="right" vertical="center" wrapText="1"/>
    </xf>
    <xf numFmtId="179" fontId="4" fillId="0" borderId="3" xfId="0" applyNumberFormat="1" applyFont="1" applyBorder="1" applyAlignment="1">
      <alignment horizontal="right" vertical="center" wrapText="1"/>
    </xf>
    <xf numFmtId="179" fontId="7" fillId="0" borderId="0" xfId="0" applyNumberFormat="1" applyFont="1"/>
    <xf numFmtId="179" fontId="10" fillId="2" borderId="3" xfId="0" applyNumberFormat="1" applyFont="1" applyFill="1" applyBorder="1" applyAlignment="1">
      <alignment horizontal="right" vertical="center" wrapText="1"/>
    </xf>
    <xf numFmtId="39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2" fillId="0" borderId="3" xfId="3" applyFont="1" applyBorder="1" applyAlignment="1">
      <alignment horizontal="left" vertical="center"/>
    </xf>
    <xf numFmtId="179" fontId="14" fillId="2" borderId="3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9" fontId="1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39" fontId="2" fillId="2" borderId="6" xfId="0" applyNumberFormat="1" applyFont="1" applyFill="1" applyBorder="1" applyAlignment="1">
      <alignment vertical="center" wrapText="1"/>
    </xf>
    <xf numFmtId="39" fontId="2" fillId="2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79" fontId="10" fillId="4" borderId="3" xfId="0" applyNumberFormat="1" applyFont="1" applyFill="1" applyBorder="1" applyAlignment="1">
      <alignment horizontal="right" vertical="center" wrapText="1"/>
    </xf>
    <xf numFmtId="179" fontId="10" fillId="2" borderId="6" xfId="0" applyNumberFormat="1" applyFont="1" applyFill="1" applyBorder="1" applyAlignment="1">
      <alignment horizontal="right" vertical="center" wrapText="1"/>
    </xf>
    <xf numFmtId="0" fontId="16" fillId="0" borderId="0" xfId="0" applyFont="1"/>
    <xf numFmtId="177" fontId="2" fillId="2" borderId="3" xfId="0" applyNumberFormat="1" applyFont="1" applyFill="1" applyBorder="1" applyAlignment="1">
      <alignment horizontal="center" vertical="center"/>
    </xf>
    <xf numFmtId="39" fontId="2" fillId="2" borderId="3" xfId="0" applyNumberFormat="1" applyFont="1" applyFill="1" applyBorder="1" applyAlignment="1">
      <alignment vertical="center"/>
    </xf>
    <xf numFmtId="39" fontId="4" fillId="2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vertical="center" wrapText="1"/>
    </xf>
    <xf numFmtId="0" fontId="2" fillId="0" borderId="8" xfId="3" applyFont="1" applyBorder="1" applyAlignment="1">
      <alignment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7" fillId="0" borderId="0" xfId="0" applyFont="1"/>
    <xf numFmtId="0" fontId="15" fillId="0" borderId="3" xfId="0" applyFont="1" applyBorder="1" applyAlignment="1">
      <alignment vertical="center" wrapText="1"/>
    </xf>
    <xf numFmtId="0" fontId="11" fillId="0" borderId="0" xfId="3" applyFont="1" applyAlignment="1">
      <alignment vertical="center" wrapText="1"/>
    </xf>
    <xf numFmtId="0" fontId="2" fillId="0" borderId="11" xfId="3" applyFont="1" applyBorder="1" applyAlignment="1">
      <alignment vertical="center" wrapText="1"/>
    </xf>
    <xf numFmtId="0" fontId="2" fillId="0" borderId="12" xfId="3" applyFont="1" applyBorder="1" applyAlignment="1">
      <alignment horizontal="left" vertical="center"/>
    </xf>
    <xf numFmtId="0" fontId="2" fillId="0" borderId="12" xfId="3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9" fontId="4" fillId="0" borderId="12" xfId="0" applyNumberFormat="1" applyFont="1" applyBorder="1" applyAlignment="1">
      <alignment vertical="center" wrapText="1"/>
    </xf>
    <xf numFmtId="179" fontId="4" fillId="0" borderId="12" xfId="0" applyNumberFormat="1" applyFont="1" applyBorder="1" applyAlignment="1">
      <alignment horizontal="right" vertical="center" wrapText="1"/>
    </xf>
    <xf numFmtId="0" fontId="11" fillId="2" borderId="12" xfId="3" applyFont="1" applyFill="1" applyBorder="1" applyAlignment="1">
      <alignment vertical="center"/>
    </xf>
    <xf numFmtId="0" fontId="11" fillId="0" borderId="3" xfId="3" applyFont="1" applyBorder="1" applyAlignment="1">
      <alignment vertical="center"/>
    </xf>
    <xf numFmtId="0" fontId="2" fillId="0" borderId="3" xfId="2" applyFont="1" applyBorder="1" applyAlignment="1">
      <alignment horizontal="center" vertical="center" wrapText="1"/>
    </xf>
    <xf numFmtId="39" fontId="2" fillId="0" borderId="3" xfId="2" applyNumberFormat="1" applyFont="1" applyBorder="1" applyAlignment="1">
      <alignment vertical="center" wrapText="1"/>
    </xf>
    <xf numFmtId="179" fontId="2" fillId="0" borderId="3" xfId="2" applyNumberFormat="1" applyFont="1" applyBorder="1" applyAlignment="1">
      <alignment vertical="center" wrapText="1"/>
    </xf>
    <xf numFmtId="0" fontId="2" fillId="0" borderId="3" xfId="3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left" vertical="center"/>
    </xf>
    <xf numFmtId="0" fontId="2" fillId="0" borderId="13" xfId="3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/>
    <xf numFmtId="0" fontId="20" fillId="2" borderId="3" xfId="3" applyFont="1" applyFill="1" applyBorder="1" applyAlignment="1">
      <alignment horizontal="center" vertical="center"/>
    </xf>
    <xf numFmtId="177" fontId="20" fillId="2" borderId="3" xfId="0" applyNumberFormat="1" applyFont="1" applyFill="1" applyBorder="1" applyAlignment="1">
      <alignment horizontal="center" vertical="center"/>
    </xf>
    <xf numFmtId="177" fontId="20" fillId="2" borderId="3" xfId="0" applyNumberFormat="1" applyFont="1" applyFill="1" applyBorder="1" applyAlignment="1">
      <alignment vertical="center"/>
    </xf>
    <xf numFmtId="39" fontId="20" fillId="2" borderId="3" xfId="0" applyNumberFormat="1" applyFont="1" applyFill="1" applyBorder="1" applyAlignment="1">
      <alignment horizontal="right" vertical="center"/>
    </xf>
    <xf numFmtId="178" fontId="21" fillId="2" borderId="3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179" fontId="18" fillId="0" borderId="0" xfId="0" applyNumberFormat="1" applyFont="1" applyAlignment="1">
      <alignment horizontal="right"/>
    </xf>
    <xf numFmtId="0" fontId="19" fillId="2" borderId="3" xfId="3" applyFont="1" applyFill="1" applyBorder="1" applyAlignment="1">
      <alignment horizontal="center" vertical="center"/>
    </xf>
    <xf numFmtId="0" fontId="25" fillId="0" borderId="0" xfId="0" applyFont="1"/>
    <xf numFmtId="0" fontId="24" fillId="5" borderId="3" xfId="3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8" fillId="0" borderId="3" xfId="3" applyFont="1" applyBorder="1" applyAlignment="1">
      <alignment vertical="center"/>
    </xf>
    <xf numFmtId="179" fontId="29" fillId="2" borderId="3" xfId="0" applyNumberFormat="1" applyFont="1" applyFill="1" applyBorder="1" applyAlignment="1">
      <alignment horizontal="right" vertical="center" wrapText="1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horizontal="left" vertical="center"/>
    </xf>
    <xf numFmtId="179" fontId="31" fillId="3" borderId="0" xfId="0" applyNumberFormat="1" applyFont="1" applyFill="1" applyAlignment="1">
      <alignment vertical="center"/>
    </xf>
    <xf numFmtId="179" fontId="31" fillId="3" borderId="0" xfId="0" applyNumberFormat="1" applyFont="1" applyFill="1" applyAlignment="1">
      <alignment horizontal="right" vertical="center"/>
    </xf>
    <xf numFmtId="0" fontId="32" fillId="3" borderId="0" xfId="0" applyFont="1" applyFill="1" applyAlignment="1">
      <alignment vertical="center"/>
    </xf>
    <xf numFmtId="177" fontId="33" fillId="0" borderId="3" xfId="0" applyNumberFormat="1" applyFont="1" applyBorder="1" applyAlignment="1">
      <alignment horizontal="center" vertical="center"/>
    </xf>
    <xf numFmtId="39" fontId="33" fillId="0" borderId="3" xfId="0" applyNumberFormat="1" applyFont="1" applyBorder="1" applyAlignment="1">
      <alignment horizontal="right" vertical="center" wrapText="1"/>
    </xf>
    <xf numFmtId="0" fontId="34" fillId="2" borderId="3" xfId="3" applyFont="1" applyFill="1" applyBorder="1" applyAlignment="1">
      <alignment vertical="center"/>
    </xf>
    <xf numFmtId="49" fontId="30" fillId="4" borderId="3" xfId="0" applyNumberFormat="1" applyFont="1" applyFill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/>
    </xf>
    <xf numFmtId="39" fontId="35" fillId="0" borderId="3" xfId="0" applyNumberFormat="1" applyFont="1" applyBorder="1" applyAlignment="1">
      <alignment horizontal="right" vertical="center" wrapText="1"/>
    </xf>
    <xf numFmtId="0" fontId="33" fillId="0" borderId="3" xfId="0" applyNumberFormat="1" applyFont="1" applyBorder="1" applyAlignment="1">
      <alignment horizontal="center" vertical="center"/>
    </xf>
    <xf numFmtId="49" fontId="30" fillId="4" borderId="3" xfId="0" applyNumberFormat="1" applyFont="1" applyFill="1" applyBorder="1" applyAlignment="1">
      <alignment horizontal="center" vertical="center" wrapText="1"/>
    </xf>
    <xf numFmtId="0" fontId="34" fillId="2" borderId="3" xfId="3" applyFont="1" applyFill="1" applyBorder="1" applyAlignment="1">
      <alignment vertical="center" wrapText="1"/>
    </xf>
    <xf numFmtId="49" fontId="37" fillId="4" borderId="3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6">
    <cellStyle name="_Working Schedule" xfId="1" xr:uid="{00000000-0005-0000-0000-000000000000}"/>
    <cellStyle name="常规" xfId="0" builtinId="0"/>
    <cellStyle name="常规 2" xfId="2" xr:uid="{00000000-0005-0000-0000-000003000000}"/>
    <cellStyle name="常规 3" xfId="4" xr:uid="{00000000-0005-0000-0000-000004000000}"/>
    <cellStyle name="样式 1" xfId="3" xr:uid="{00000000-0005-0000-0000-000005000000}"/>
    <cellStyle name="一般_Chrysler Employee Banquet Quotation(08-09-29)" xfId="5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895350</xdr:colOff>
      <xdr:row>4</xdr:row>
      <xdr:rowOff>161925</xdr:rowOff>
    </xdr:to>
    <xdr:pic>
      <xdr:nvPicPr>
        <xdr:cNvPr id="1322" name="Picture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6286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opLeftCell="A40" workbookViewId="0">
      <selection activeCell="G59" sqref="G59"/>
    </sheetView>
  </sheetViews>
  <sheetFormatPr defaultColWidth="9" defaultRowHeight="15"/>
  <cols>
    <col min="1" max="1" width="5" style="1" customWidth="1"/>
    <col min="2" max="2" width="25" style="1" customWidth="1"/>
    <col min="3" max="3" width="23" style="1" customWidth="1"/>
    <col min="4" max="4" width="5" style="1" customWidth="1"/>
    <col min="5" max="5" width="6" style="1" customWidth="1"/>
    <col min="6" max="6" width="11.6640625" style="1" customWidth="1"/>
    <col min="7" max="7" width="14" style="60" customWidth="1"/>
    <col min="8" max="8" width="11.5" style="1" customWidth="1"/>
    <col min="9" max="9" width="13.1640625" style="1" hidden="1" customWidth="1"/>
    <col min="10" max="10" width="10.1640625" style="1" bestFit="1" customWidth="1"/>
    <col min="11" max="11" width="9" style="1" bestFit="1"/>
    <col min="12" max="16384" width="9" style="1"/>
  </cols>
  <sheetData>
    <row r="1" spans="1:10" s="79" customFormat="1" ht="15.5">
      <c r="A1" s="142"/>
      <c r="B1" s="142"/>
      <c r="C1" s="142"/>
      <c r="D1" s="142"/>
      <c r="E1" s="142"/>
      <c r="F1" s="142"/>
      <c r="G1" s="142"/>
      <c r="H1" s="142"/>
    </row>
    <row r="2" spans="1:10" s="79" customFormat="1" ht="15.5">
      <c r="A2" s="142"/>
      <c r="B2" s="142"/>
      <c r="C2" s="142"/>
      <c r="D2" s="142"/>
      <c r="E2" s="142"/>
      <c r="F2" s="142"/>
      <c r="G2" s="142"/>
      <c r="H2" s="142"/>
    </row>
    <row r="3" spans="1:10" s="79" customFormat="1" ht="15.5">
      <c r="A3" s="142"/>
      <c r="B3" s="142"/>
      <c r="C3" s="142"/>
      <c r="D3" s="142"/>
      <c r="E3" s="142"/>
      <c r="F3" s="142"/>
      <c r="G3" s="142"/>
      <c r="H3" s="142"/>
    </row>
    <row r="4" spans="1:10" s="79" customFormat="1" ht="15.5">
      <c r="A4" s="142"/>
      <c r="B4" s="142"/>
      <c r="C4" s="142"/>
      <c r="D4" s="142"/>
      <c r="E4" s="142"/>
      <c r="F4" s="142"/>
      <c r="G4" s="142"/>
      <c r="H4" s="142"/>
    </row>
    <row r="5" spans="1:10" s="79" customFormat="1" ht="15.5">
      <c r="A5" s="142"/>
      <c r="B5" s="142"/>
      <c r="C5" s="142"/>
      <c r="D5" s="142"/>
      <c r="E5" s="142"/>
      <c r="F5" s="142"/>
      <c r="G5" s="142"/>
      <c r="H5" s="142"/>
    </row>
    <row r="6" spans="1:10">
      <c r="A6" s="7"/>
      <c r="B6" s="3" t="s">
        <v>0</v>
      </c>
      <c r="C6" s="4" t="s">
        <v>1</v>
      </c>
      <c r="D6" s="5"/>
      <c r="E6" s="3"/>
      <c r="F6" s="3"/>
      <c r="G6" s="54"/>
      <c r="H6" s="7"/>
    </row>
    <row r="7" spans="1:10">
      <c r="A7" s="7"/>
      <c r="B7" s="3" t="s">
        <v>2</v>
      </c>
      <c r="C7" s="6" t="s">
        <v>3</v>
      </c>
      <c r="D7" s="5"/>
      <c r="E7" s="3"/>
      <c r="F7" s="3"/>
      <c r="G7" s="54"/>
      <c r="H7" s="7"/>
    </row>
    <row r="8" spans="1:10">
      <c r="A8" s="7"/>
      <c r="B8" s="3" t="s">
        <v>4</v>
      </c>
      <c r="C8" s="3" t="s">
        <v>5</v>
      </c>
      <c r="D8" s="5"/>
      <c r="E8" s="3"/>
      <c r="F8" s="3"/>
      <c r="G8" s="54"/>
      <c r="H8" s="3"/>
    </row>
    <row r="9" spans="1:10">
      <c r="A9" s="54"/>
      <c r="B9" s="4" t="s">
        <v>6</v>
      </c>
      <c r="C9" s="4" t="s">
        <v>7</v>
      </c>
      <c r="D9" s="7"/>
      <c r="E9" s="7"/>
      <c r="F9" s="7"/>
      <c r="G9" s="54"/>
      <c r="H9" s="3"/>
    </row>
    <row r="10" spans="1:10" ht="25.5" customHeight="1">
      <c r="A10" s="88" t="s">
        <v>8</v>
      </c>
      <c r="B10" s="140" t="s">
        <v>9</v>
      </c>
      <c r="C10" s="140"/>
      <c r="D10" s="8" t="s">
        <v>10</v>
      </c>
      <c r="E10" s="8" t="s">
        <v>11</v>
      </c>
      <c r="F10" s="140" t="s">
        <v>12</v>
      </c>
      <c r="G10" s="140"/>
      <c r="H10" s="89" t="s">
        <v>13</v>
      </c>
    </row>
    <row r="11" spans="1:10" ht="25">
      <c r="A11" s="9"/>
      <c r="B11" s="10"/>
      <c r="C11" s="10"/>
      <c r="D11" s="10"/>
      <c r="E11" s="10"/>
      <c r="F11" s="11" t="s">
        <v>14</v>
      </c>
      <c r="G11" s="55" t="s">
        <v>15</v>
      </c>
      <c r="H11" s="12"/>
    </row>
    <row r="12" spans="1:10">
      <c r="A12" s="13">
        <v>1</v>
      </c>
      <c r="B12" s="14" t="s">
        <v>16</v>
      </c>
      <c r="C12" s="34"/>
      <c r="D12" s="16"/>
      <c r="E12" s="35"/>
      <c r="F12" s="38"/>
      <c r="G12" s="61">
        <f>SUM(G13:G14)</f>
        <v>7550</v>
      </c>
      <c r="H12" s="39"/>
    </row>
    <row r="13" spans="1:10">
      <c r="A13" s="20"/>
      <c r="B13" s="22" t="s">
        <v>17</v>
      </c>
      <c r="C13" s="31" t="s">
        <v>18</v>
      </c>
      <c r="D13" s="27" t="s">
        <v>19</v>
      </c>
      <c r="E13" s="30">
        <v>50</v>
      </c>
      <c r="F13" s="36">
        <v>150</v>
      </c>
      <c r="G13" s="57">
        <f>SUM(E13*F13)</f>
        <v>7500</v>
      </c>
      <c r="H13" s="21"/>
      <c r="J13" s="2"/>
    </row>
    <row r="14" spans="1:10" ht="15.75" customHeight="1">
      <c r="A14" s="20"/>
      <c r="B14" s="22" t="s">
        <v>20</v>
      </c>
      <c r="C14" s="31" t="s">
        <v>21</v>
      </c>
      <c r="D14" s="27" t="s">
        <v>22</v>
      </c>
      <c r="E14" s="30">
        <v>1</v>
      </c>
      <c r="F14" s="36">
        <v>50</v>
      </c>
      <c r="G14" s="57">
        <f>SUM(E14*F14)</f>
        <v>50</v>
      </c>
      <c r="H14" s="21"/>
      <c r="J14" s="2"/>
    </row>
    <row r="15" spans="1:10" ht="15.75" customHeight="1">
      <c r="A15" s="13">
        <v>2</v>
      </c>
      <c r="B15" s="101" t="s">
        <v>23</v>
      </c>
      <c r="C15" s="34"/>
      <c r="D15" s="16"/>
      <c r="E15" s="35"/>
      <c r="F15" s="38"/>
      <c r="G15" s="61">
        <f>SUM(G16:G19)</f>
        <v>1200</v>
      </c>
      <c r="H15" s="39"/>
      <c r="J15" s="2"/>
    </row>
    <row r="16" spans="1:10" ht="15.75" customHeight="1">
      <c r="A16" s="20">
        <v>2.1</v>
      </c>
      <c r="B16" s="102" t="s">
        <v>24</v>
      </c>
      <c r="C16" s="22" t="s">
        <v>25</v>
      </c>
      <c r="D16" s="27" t="s">
        <v>26</v>
      </c>
      <c r="E16" s="103">
        <v>1</v>
      </c>
      <c r="F16" s="104">
        <v>200</v>
      </c>
      <c r="G16" s="105">
        <f>SUM(E16*F16)</f>
        <v>200</v>
      </c>
      <c r="H16" s="21"/>
      <c r="J16" s="2"/>
    </row>
    <row r="17" spans="1:10" ht="25.5" customHeight="1">
      <c r="A17" s="20">
        <v>2.2000000000000002</v>
      </c>
      <c r="B17" s="102" t="s">
        <v>27</v>
      </c>
      <c r="C17" s="22" t="s">
        <v>28</v>
      </c>
      <c r="D17" s="27" t="s">
        <v>26</v>
      </c>
      <c r="E17" s="103">
        <v>1</v>
      </c>
      <c r="F17" s="104">
        <v>800</v>
      </c>
      <c r="G17" s="105">
        <f>SUM(E17*F17)</f>
        <v>800</v>
      </c>
      <c r="H17" s="21"/>
      <c r="J17" s="2"/>
    </row>
    <row r="18" spans="1:10" ht="15.75" customHeight="1">
      <c r="A18" s="20"/>
      <c r="B18" s="22" t="s">
        <v>29</v>
      </c>
      <c r="C18" s="22" t="s">
        <v>30</v>
      </c>
      <c r="D18" s="27" t="s">
        <v>26</v>
      </c>
      <c r="E18" s="103">
        <v>1</v>
      </c>
      <c r="F18" s="104">
        <v>50</v>
      </c>
      <c r="G18" s="105">
        <f>SUM(E18*F18)</f>
        <v>50</v>
      </c>
      <c r="H18" s="21"/>
      <c r="J18" s="2"/>
    </row>
    <row r="19" spans="1:10" ht="15.75" customHeight="1">
      <c r="A19" s="20"/>
      <c r="B19" s="106" t="s">
        <v>31</v>
      </c>
      <c r="C19" s="22" t="s">
        <v>25</v>
      </c>
      <c r="D19" s="27" t="s">
        <v>26</v>
      </c>
      <c r="E19" s="103">
        <v>3</v>
      </c>
      <c r="F19" s="104">
        <v>50</v>
      </c>
      <c r="G19" s="105">
        <f>SUM(E19*F19)</f>
        <v>150</v>
      </c>
      <c r="H19" s="21"/>
      <c r="J19" s="2"/>
    </row>
    <row r="20" spans="1:10">
      <c r="A20" s="13">
        <v>3</v>
      </c>
      <c r="B20" s="14" t="s">
        <v>32</v>
      </c>
      <c r="C20" s="34"/>
      <c r="D20" s="16"/>
      <c r="E20" s="35"/>
      <c r="F20" s="38"/>
      <c r="G20" s="61">
        <f>SUM(G21:G22)</f>
        <v>4000</v>
      </c>
      <c r="H20" s="39"/>
    </row>
    <row r="21" spans="1:10" ht="14.25" customHeight="1">
      <c r="A21" s="20"/>
      <c r="B21" s="22" t="s">
        <v>33</v>
      </c>
      <c r="C21" s="31" t="s">
        <v>34</v>
      </c>
      <c r="D21" s="27" t="s">
        <v>22</v>
      </c>
      <c r="E21" s="32">
        <v>2</v>
      </c>
      <c r="F21" s="23">
        <v>1000</v>
      </c>
      <c r="G21" s="57">
        <v>2000</v>
      </c>
      <c r="H21" s="107" t="s">
        <v>35</v>
      </c>
    </row>
    <row r="22" spans="1:10">
      <c r="A22" s="20"/>
      <c r="B22" s="22" t="s">
        <v>33</v>
      </c>
      <c r="C22" s="31" t="s">
        <v>36</v>
      </c>
      <c r="D22" s="27" t="s">
        <v>22</v>
      </c>
      <c r="E22" s="30">
        <v>2</v>
      </c>
      <c r="F22" s="23">
        <v>1000</v>
      </c>
      <c r="G22" s="57">
        <v>2000</v>
      </c>
      <c r="H22" s="107" t="s">
        <v>37</v>
      </c>
      <c r="J22" s="2"/>
    </row>
    <row r="23" spans="1:10">
      <c r="A23" s="13">
        <v>4</v>
      </c>
      <c r="B23" s="14" t="s">
        <v>38</v>
      </c>
      <c r="C23" s="15"/>
      <c r="D23" s="16"/>
      <c r="E23" s="35"/>
      <c r="F23" s="40"/>
      <c r="G23" s="61">
        <f>SUM(G24:G33)</f>
        <v>66300</v>
      </c>
      <c r="H23" s="41"/>
    </row>
    <row r="24" spans="1:10" ht="14.25" customHeight="1">
      <c r="A24" s="20"/>
      <c r="B24" s="42" t="s">
        <v>39</v>
      </c>
      <c r="C24" s="42" t="s">
        <v>40</v>
      </c>
      <c r="D24" s="53" t="s">
        <v>26</v>
      </c>
      <c r="E24" s="32">
        <v>2</v>
      </c>
      <c r="F24" s="23">
        <v>3000</v>
      </c>
      <c r="G24" s="57">
        <f t="shared" ref="G24:G29" si="0">SUM(E24*F24)</f>
        <v>6000</v>
      </c>
      <c r="H24" s="29"/>
    </row>
    <row r="25" spans="1:10" ht="14.25" customHeight="1">
      <c r="A25" s="91"/>
      <c r="B25" s="42" t="s">
        <v>41</v>
      </c>
      <c r="C25" s="42"/>
      <c r="D25" s="53" t="s">
        <v>26</v>
      </c>
      <c r="E25" s="32">
        <v>2</v>
      </c>
      <c r="F25" s="23">
        <v>200</v>
      </c>
      <c r="G25" s="57">
        <v>400</v>
      </c>
      <c r="H25" s="29"/>
    </row>
    <row r="26" spans="1:10" ht="14.25" customHeight="1">
      <c r="A26" s="91"/>
      <c r="B26" s="42" t="s">
        <v>42</v>
      </c>
      <c r="C26" s="42"/>
      <c r="D26" s="53" t="s">
        <v>26</v>
      </c>
      <c r="E26" s="32">
        <v>2</v>
      </c>
      <c r="F26" s="23">
        <v>200</v>
      </c>
      <c r="G26" s="57">
        <v>400</v>
      </c>
      <c r="H26" s="29"/>
    </row>
    <row r="27" spans="1:10">
      <c r="B27" s="42" t="s">
        <v>43</v>
      </c>
      <c r="C27" s="42"/>
      <c r="D27" s="27" t="s">
        <v>19</v>
      </c>
      <c r="E27" s="32">
        <v>50</v>
      </c>
      <c r="F27" s="23">
        <v>70</v>
      </c>
      <c r="G27" s="57">
        <v>3500</v>
      </c>
      <c r="H27" s="33" t="s">
        <v>44</v>
      </c>
    </row>
    <row r="28" spans="1:10">
      <c r="A28" s="20"/>
      <c r="B28" s="42" t="s">
        <v>45</v>
      </c>
      <c r="C28" s="42" t="s">
        <v>34</v>
      </c>
      <c r="D28" s="27" t="s">
        <v>19</v>
      </c>
      <c r="E28" s="32">
        <v>50</v>
      </c>
      <c r="F28" s="23">
        <v>300</v>
      </c>
      <c r="G28" s="57">
        <f t="shared" si="0"/>
        <v>15000</v>
      </c>
      <c r="H28" s="33"/>
    </row>
    <row r="29" spans="1:10">
      <c r="A29" s="20"/>
      <c r="B29" s="42" t="s">
        <v>46</v>
      </c>
      <c r="C29" s="42" t="s">
        <v>34</v>
      </c>
      <c r="D29" s="27" t="s">
        <v>19</v>
      </c>
      <c r="E29" s="32">
        <v>50</v>
      </c>
      <c r="F29" s="23">
        <v>300</v>
      </c>
      <c r="G29" s="57">
        <f t="shared" si="0"/>
        <v>15000</v>
      </c>
      <c r="H29" s="29"/>
    </row>
    <row r="30" spans="1:10">
      <c r="A30" s="20"/>
      <c r="B30" s="42" t="s">
        <v>45</v>
      </c>
      <c r="C30" s="42" t="s">
        <v>47</v>
      </c>
      <c r="D30" s="27" t="s">
        <v>19</v>
      </c>
      <c r="E30" s="32">
        <v>50</v>
      </c>
      <c r="F30" s="23">
        <v>300</v>
      </c>
      <c r="G30" s="57">
        <v>10000</v>
      </c>
      <c r="H30" s="29"/>
    </row>
    <row r="31" spans="1:10">
      <c r="A31" s="20"/>
      <c r="B31" s="42" t="s">
        <v>46</v>
      </c>
      <c r="C31" s="42" t="s">
        <v>47</v>
      </c>
      <c r="D31" s="27" t="s">
        <v>19</v>
      </c>
      <c r="E31" s="32">
        <v>50</v>
      </c>
      <c r="F31" s="23">
        <v>300</v>
      </c>
      <c r="G31" s="57">
        <v>10000</v>
      </c>
      <c r="H31" s="29"/>
    </row>
    <row r="32" spans="1:10">
      <c r="A32" s="20"/>
      <c r="B32" s="42" t="s">
        <v>48</v>
      </c>
      <c r="C32" s="42"/>
      <c r="D32" s="27" t="s">
        <v>19</v>
      </c>
      <c r="E32" s="32">
        <v>50</v>
      </c>
      <c r="F32" s="23">
        <v>100</v>
      </c>
      <c r="G32" s="57">
        <v>5000</v>
      </c>
      <c r="H32" s="33"/>
    </row>
    <row r="33" spans="1:10">
      <c r="A33" s="20"/>
      <c r="B33" s="42" t="s">
        <v>49</v>
      </c>
      <c r="C33" s="42"/>
      <c r="D33" s="27" t="s">
        <v>26</v>
      </c>
      <c r="E33" s="32">
        <v>50</v>
      </c>
      <c r="F33" s="23">
        <v>20</v>
      </c>
      <c r="G33" s="57">
        <v>1000</v>
      </c>
      <c r="H33" s="33"/>
    </row>
    <row r="34" spans="1:10" s="28" customFormat="1" ht="11.5">
      <c r="A34" s="13">
        <v>5</v>
      </c>
      <c r="B34" s="14" t="s">
        <v>50</v>
      </c>
      <c r="C34" s="34"/>
      <c r="D34" s="16"/>
      <c r="E34" s="80"/>
      <c r="F34" s="81"/>
      <c r="G34" s="56">
        <f>SUM(G35:G42)</f>
        <v>2500</v>
      </c>
      <c r="H34" s="82"/>
    </row>
    <row r="35" spans="1:10" s="2" customFormat="1" ht="11.5">
      <c r="A35" s="20">
        <v>5.0999999999999996</v>
      </c>
      <c r="B35" s="93" t="s">
        <v>51</v>
      </c>
      <c r="C35" s="83"/>
      <c r="D35" s="84"/>
      <c r="E35" s="32"/>
      <c r="F35" s="23"/>
      <c r="G35" s="58"/>
      <c r="H35" s="33"/>
    </row>
    <row r="36" spans="1:10" s="2" customFormat="1" ht="12" customHeight="1">
      <c r="A36" s="20"/>
      <c r="B36" s="85" t="s">
        <v>52</v>
      </c>
      <c r="C36" s="83" t="s">
        <v>53</v>
      </c>
      <c r="D36" s="84" t="s">
        <v>22</v>
      </c>
      <c r="E36" s="32">
        <v>2</v>
      </c>
      <c r="F36" s="26">
        <v>150</v>
      </c>
      <c r="G36" s="57">
        <v>300</v>
      </c>
      <c r="H36" s="37"/>
    </row>
    <row r="37" spans="1:10" s="2" customFormat="1" ht="12" customHeight="1">
      <c r="A37" s="20"/>
      <c r="B37" s="85" t="s">
        <v>54</v>
      </c>
      <c r="C37" s="83" t="s">
        <v>55</v>
      </c>
      <c r="D37" s="84" t="s">
        <v>22</v>
      </c>
      <c r="E37" s="32">
        <v>2</v>
      </c>
      <c r="F37" s="23">
        <v>500</v>
      </c>
      <c r="G37" s="57">
        <f>SUM(E37*F37)</f>
        <v>1000</v>
      </c>
      <c r="H37" s="86"/>
      <c r="J37" s="76"/>
    </row>
    <row r="38" spans="1:10" s="2" customFormat="1" ht="12" customHeight="1">
      <c r="A38" s="20"/>
      <c r="B38" s="85" t="s">
        <v>56</v>
      </c>
      <c r="C38" s="83"/>
      <c r="D38" s="84" t="s">
        <v>22</v>
      </c>
      <c r="E38" s="32">
        <v>1</v>
      </c>
      <c r="F38" s="26">
        <v>1000</v>
      </c>
      <c r="G38" s="57">
        <f>SUM(E38*F38)</f>
        <v>1000</v>
      </c>
      <c r="H38" s="37"/>
    </row>
    <row r="39" spans="1:10" s="2" customFormat="1" ht="12" customHeight="1">
      <c r="A39" s="20"/>
      <c r="B39" s="85" t="s">
        <v>57</v>
      </c>
      <c r="C39" s="83"/>
      <c r="D39" s="84" t="s">
        <v>22</v>
      </c>
      <c r="E39" s="32">
        <v>2</v>
      </c>
      <c r="F39" s="26"/>
      <c r="G39" s="57"/>
      <c r="H39" s="37" t="s">
        <v>58</v>
      </c>
    </row>
    <row r="40" spans="1:10" s="2" customFormat="1" ht="12" customHeight="1">
      <c r="A40" s="20"/>
      <c r="B40" s="85" t="s">
        <v>59</v>
      </c>
      <c r="C40" s="83"/>
      <c r="D40" s="84" t="s">
        <v>22</v>
      </c>
      <c r="E40" s="25">
        <v>1</v>
      </c>
      <c r="F40" s="23">
        <v>200</v>
      </c>
      <c r="G40" s="57">
        <f>SUM(E40*F40)</f>
        <v>200</v>
      </c>
      <c r="H40" s="37"/>
    </row>
    <row r="41" spans="1:10" s="2" customFormat="1" ht="12" customHeight="1">
      <c r="A41" s="20"/>
      <c r="B41" s="85" t="s">
        <v>60</v>
      </c>
      <c r="C41" s="83"/>
      <c r="D41" s="84" t="s">
        <v>22</v>
      </c>
      <c r="E41" s="25">
        <v>4</v>
      </c>
      <c r="F41" s="83"/>
      <c r="G41" s="57">
        <v>0</v>
      </c>
      <c r="H41" s="24" t="s">
        <v>58</v>
      </c>
    </row>
    <row r="42" spans="1:10" s="2" customFormat="1" ht="12" customHeight="1">
      <c r="A42" s="20"/>
      <c r="B42" s="85" t="s">
        <v>61</v>
      </c>
      <c r="C42" s="83" t="s">
        <v>62</v>
      </c>
      <c r="D42" s="84" t="s">
        <v>22</v>
      </c>
      <c r="E42" s="25">
        <v>1</v>
      </c>
      <c r="F42" s="83"/>
      <c r="G42" s="57">
        <v>0</v>
      </c>
      <c r="H42" s="24" t="s">
        <v>58</v>
      </c>
    </row>
    <row r="43" spans="1:10" s="2" customFormat="1" ht="12" customHeight="1">
      <c r="A43" s="13">
        <v>6</v>
      </c>
      <c r="B43" s="14" t="s">
        <v>63</v>
      </c>
      <c r="C43" s="34"/>
      <c r="D43" s="16"/>
      <c r="E43" s="45"/>
      <c r="F43" s="46"/>
      <c r="G43" s="65">
        <f>SUM(G44:G45)</f>
        <v>5600</v>
      </c>
      <c r="H43" s="47"/>
    </row>
    <row r="44" spans="1:10" s="2" customFormat="1" ht="12" customHeight="1">
      <c r="A44" s="87"/>
      <c r="B44" s="22" t="s">
        <v>64</v>
      </c>
      <c r="C44" s="87" t="s">
        <v>65</v>
      </c>
      <c r="D44" s="27" t="s">
        <v>19</v>
      </c>
      <c r="E44" s="90">
        <v>2</v>
      </c>
      <c r="F44" s="26">
        <v>2200</v>
      </c>
      <c r="G44" s="59">
        <v>4400</v>
      </c>
      <c r="H44" s="33"/>
    </row>
    <row r="45" spans="1:10" s="2" customFormat="1" ht="12" customHeight="1">
      <c r="A45" s="20"/>
      <c r="B45" s="87" t="s">
        <v>66</v>
      </c>
      <c r="C45" s="64" t="s">
        <v>67</v>
      </c>
      <c r="D45" s="27" t="s">
        <v>19</v>
      </c>
      <c r="E45" s="25">
        <v>2</v>
      </c>
      <c r="F45" s="26">
        <v>600</v>
      </c>
      <c r="G45" s="59">
        <v>1200</v>
      </c>
      <c r="H45" s="37"/>
    </row>
    <row r="46" spans="1:10" s="2" customFormat="1" ht="12" customHeight="1">
      <c r="A46" s="13">
        <v>7</v>
      </c>
      <c r="B46" s="14" t="s">
        <v>68</v>
      </c>
      <c r="C46" s="34"/>
      <c r="D46" s="16"/>
      <c r="E46" s="45"/>
      <c r="F46" s="46"/>
      <c r="G46" s="65">
        <f>SUM(G47:G51)</f>
        <v>17950</v>
      </c>
      <c r="H46" s="47"/>
    </row>
    <row r="47" spans="1:10" s="2" customFormat="1" ht="12" customHeight="1">
      <c r="A47" s="87"/>
      <c r="B47" s="22" t="s">
        <v>69</v>
      </c>
      <c r="C47" s="87" t="s">
        <v>70</v>
      </c>
      <c r="D47" s="27" t="s">
        <v>19</v>
      </c>
      <c r="E47" s="90">
        <v>50</v>
      </c>
      <c r="F47" s="26">
        <v>5</v>
      </c>
      <c r="G47" s="59">
        <v>250</v>
      </c>
      <c r="H47" s="33"/>
    </row>
    <row r="48" spans="1:10" s="2" customFormat="1" ht="12" customHeight="1">
      <c r="A48" s="95"/>
      <c r="B48" s="87" t="s">
        <v>71</v>
      </c>
      <c r="C48" s="96" t="s">
        <v>72</v>
      </c>
      <c r="D48" s="97" t="s">
        <v>19</v>
      </c>
      <c r="E48" s="98">
        <v>50</v>
      </c>
      <c r="F48" s="99">
        <v>4</v>
      </c>
      <c r="G48" s="100">
        <v>200</v>
      </c>
      <c r="H48" s="33"/>
    </row>
    <row r="49" spans="1:8" s="2" customFormat="1" ht="12" customHeight="1">
      <c r="A49" s="22"/>
      <c r="B49" s="22" t="s">
        <v>73</v>
      </c>
      <c r="C49" s="64"/>
      <c r="D49" s="97" t="s">
        <v>19</v>
      </c>
      <c r="E49" s="98">
        <v>50</v>
      </c>
      <c r="F49" s="26">
        <v>300</v>
      </c>
      <c r="G49" s="59">
        <v>15000</v>
      </c>
      <c r="H49" s="33"/>
    </row>
    <row r="50" spans="1:8" s="2" customFormat="1" ht="12" customHeight="1">
      <c r="A50" s="108"/>
      <c r="B50" s="109" t="s">
        <v>74</v>
      </c>
      <c r="C50" s="109" t="s">
        <v>75</v>
      </c>
      <c r="D50" s="97" t="s">
        <v>19</v>
      </c>
      <c r="E50" s="98">
        <v>50</v>
      </c>
      <c r="F50" s="99">
        <v>40</v>
      </c>
      <c r="G50" s="100">
        <v>2000</v>
      </c>
      <c r="H50" s="33"/>
    </row>
    <row r="51" spans="1:8" s="2" customFormat="1" ht="12" customHeight="1">
      <c r="A51" s="20"/>
      <c r="B51" s="83" t="s">
        <v>76</v>
      </c>
      <c r="C51" s="110" t="s">
        <v>77</v>
      </c>
      <c r="D51" s="97"/>
      <c r="E51" s="83"/>
      <c r="F51" s="99">
        <v>500</v>
      </c>
      <c r="G51" s="100">
        <v>500</v>
      </c>
      <c r="H51" s="37"/>
    </row>
    <row r="52" spans="1:8">
      <c r="A52" s="13">
        <v>8</v>
      </c>
      <c r="B52" s="14" t="s">
        <v>78</v>
      </c>
      <c r="C52" s="34"/>
      <c r="D52" s="16"/>
      <c r="E52" s="17"/>
      <c r="F52" s="18"/>
      <c r="G52" s="56">
        <f>SUM(G53:G57)</f>
        <v>7400</v>
      </c>
      <c r="H52" s="19"/>
    </row>
    <row r="53" spans="1:8" s="2" customFormat="1" ht="12.75" customHeight="1">
      <c r="A53" s="43"/>
      <c r="B53" s="31" t="s">
        <v>79</v>
      </c>
      <c r="C53" s="44"/>
      <c r="D53" s="27" t="s">
        <v>19</v>
      </c>
      <c r="E53" s="25">
        <v>2</v>
      </c>
      <c r="F53" s="26">
        <v>300</v>
      </c>
      <c r="G53" s="58">
        <f>F53*E53</f>
        <v>600</v>
      </c>
      <c r="H53" s="24"/>
    </row>
    <row r="54" spans="1:8" s="2" customFormat="1" ht="12.75" customHeight="1">
      <c r="A54" s="43"/>
      <c r="B54" s="44" t="s">
        <v>80</v>
      </c>
      <c r="C54" s="44"/>
      <c r="D54" s="27" t="s">
        <v>19</v>
      </c>
      <c r="E54" s="25">
        <v>2</v>
      </c>
      <c r="F54" s="26">
        <v>1500</v>
      </c>
      <c r="G54" s="58">
        <v>3000</v>
      </c>
      <c r="H54" s="24"/>
    </row>
    <row r="55" spans="1:8" ht="13.5" customHeight="1">
      <c r="A55" s="20"/>
      <c r="B55" s="22" t="s">
        <v>81</v>
      </c>
      <c r="C55" s="63"/>
      <c r="D55" s="27" t="s">
        <v>19</v>
      </c>
      <c r="E55" s="32">
        <v>1</v>
      </c>
      <c r="F55" s="62">
        <v>800</v>
      </c>
      <c r="G55" s="58">
        <v>800</v>
      </c>
      <c r="H55" s="33"/>
    </row>
    <row r="56" spans="1:8">
      <c r="A56" s="20"/>
      <c r="B56" s="22" t="s">
        <v>82</v>
      </c>
      <c r="C56" s="63"/>
      <c r="D56" s="27" t="s">
        <v>26</v>
      </c>
      <c r="E56" s="32">
        <v>50</v>
      </c>
      <c r="F56" s="62">
        <v>10</v>
      </c>
      <c r="G56" s="58">
        <v>500</v>
      </c>
      <c r="H56" s="33"/>
    </row>
    <row r="57" spans="1:8">
      <c r="A57" s="20"/>
      <c r="B57" s="22" t="s">
        <v>83</v>
      </c>
      <c r="C57" s="63" t="s">
        <v>84</v>
      </c>
      <c r="D57" s="27" t="s">
        <v>26</v>
      </c>
      <c r="E57" s="32">
        <v>1</v>
      </c>
      <c r="F57" s="62">
        <v>2500</v>
      </c>
      <c r="G57" s="58">
        <v>2500</v>
      </c>
      <c r="H57" s="33"/>
    </row>
    <row r="58" spans="1:8">
      <c r="A58" s="13">
        <v>9</v>
      </c>
      <c r="B58" s="48" t="s">
        <v>85</v>
      </c>
      <c r="C58" s="15"/>
      <c r="D58" s="16"/>
      <c r="E58" s="35"/>
      <c r="F58" s="38"/>
      <c r="G58" s="65">
        <f>SUM(G59:G59)</f>
        <v>10000</v>
      </c>
      <c r="H58" s="39"/>
    </row>
    <row r="59" spans="1:8">
      <c r="A59" s="20"/>
      <c r="B59" s="31" t="s">
        <v>85</v>
      </c>
      <c r="C59" s="31"/>
      <c r="D59" s="27"/>
      <c r="E59" s="30"/>
      <c r="F59" s="26"/>
      <c r="G59" s="59">
        <v>10000</v>
      </c>
      <c r="H59" s="21"/>
    </row>
    <row r="60" spans="1:8" s="2" customFormat="1" ht="12" customHeight="1">
      <c r="A60" s="66"/>
      <c r="B60" s="49" t="s">
        <v>86</v>
      </c>
      <c r="C60" s="67"/>
      <c r="D60" s="68"/>
      <c r="E60" s="50"/>
      <c r="F60" s="51"/>
      <c r="G60" s="77">
        <f>SUM(G12,G15,G20,G23,G34,G43,G46,G52,G58)</f>
        <v>122500</v>
      </c>
      <c r="H60" s="52"/>
    </row>
    <row r="61" spans="1:8">
      <c r="A61" s="69">
        <v>10</v>
      </c>
      <c r="B61" s="70" t="s">
        <v>87</v>
      </c>
      <c r="C61" s="71">
        <v>0.06</v>
      </c>
      <c r="D61" s="72"/>
      <c r="E61" s="73"/>
      <c r="F61" s="74"/>
      <c r="G61" s="78">
        <f>G60*0.06</f>
        <v>7350</v>
      </c>
      <c r="H61" s="75"/>
    </row>
    <row r="64" spans="1:8" ht="22.5" customHeight="1">
      <c r="A64" s="91"/>
      <c r="B64" s="94"/>
      <c r="C64" s="141"/>
      <c r="D64" s="141"/>
    </row>
    <row r="66" spans="2:6">
      <c r="B66" s="92"/>
      <c r="C66" s="92"/>
      <c r="D66" s="92"/>
      <c r="E66" s="92"/>
      <c r="F66" s="92"/>
    </row>
  </sheetData>
  <mergeCells count="4">
    <mergeCell ref="B10:C10"/>
    <mergeCell ref="F10:G10"/>
    <mergeCell ref="C64:D64"/>
    <mergeCell ref="A1:H5"/>
  </mergeCells>
  <phoneticPr fontId="1" type="noConversion"/>
  <pageMargins left="0.16944444444444445" right="0.15902777777777777" top="0.67986111111111114" bottom="0.60972222222222228" header="0.5" footer="0.5"/>
  <pageSetup paperSize="9" firstPageNumber="4294963191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2"/>
  <sheetViews>
    <sheetView tabSelected="1" zoomScale="80" zoomScaleNormal="80" zoomScaleSheetLayoutView="100" workbookViewId="0">
      <selection activeCell="B1" sqref="B1"/>
    </sheetView>
  </sheetViews>
  <sheetFormatPr defaultColWidth="9" defaultRowHeight="15.5"/>
  <cols>
    <col min="1" max="1" width="5" style="111" customWidth="1"/>
    <col min="2" max="2" width="21.1640625" style="111" customWidth="1"/>
    <col min="3" max="3" width="5" style="111" customWidth="1"/>
    <col min="4" max="6" width="6" style="111" customWidth="1"/>
    <col min="7" max="7" width="11" style="117" customWidth="1"/>
    <col min="8" max="8" width="12" style="118" customWidth="1"/>
    <col min="9" max="9" width="9" style="111"/>
    <col min="10" max="10" width="30.1640625" style="111" customWidth="1"/>
    <col min="11" max="14" width="9" style="111"/>
    <col min="15" max="15" width="15.83203125" style="111" customWidth="1"/>
    <col min="16" max="16384" width="9" style="111"/>
  </cols>
  <sheetData>
    <row r="1" spans="1:16" ht="15" customHeight="1">
      <c r="A1" s="125"/>
      <c r="B1" s="126" t="s">
        <v>90</v>
      </c>
      <c r="C1" s="127"/>
      <c r="D1" s="127"/>
      <c r="E1" s="127"/>
      <c r="F1" s="127"/>
      <c r="G1" s="128"/>
      <c r="H1" s="128"/>
    </row>
    <row r="2" spans="1:16">
      <c r="A2" s="125"/>
      <c r="B2" s="126" t="s">
        <v>88</v>
      </c>
      <c r="C2" s="127"/>
      <c r="D2" s="127"/>
      <c r="E2" s="127"/>
      <c r="F2" s="127"/>
      <c r="G2" s="128"/>
      <c r="H2" s="128"/>
    </row>
    <row r="3" spans="1:16">
      <c r="A3" s="127"/>
      <c r="B3" s="129"/>
      <c r="C3" s="127"/>
      <c r="D3" s="127"/>
      <c r="E3" s="127"/>
      <c r="F3" s="127"/>
      <c r="G3" s="128"/>
      <c r="H3" s="128"/>
    </row>
    <row r="4" spans="1:16" ht="25.5" customHeight="1">
      <c r="A4" s="133" t="s">
        <v>8</v>
      </c>
      <c r="B4" s="137" t="s">
        <v>9</v>
      </c>
      <c r="C4" s="139" t="s">
        <v>98</v>
      </c>
      <c r="D4" s="139" t="s">
        <v>97</v>
      </c>
      <c r="E4" s="139" t="s">
        <v>99</v>
      </c>
      <c r="F4" s="139" t="s">
        <v>100</v>
      </c>
      <c r="G4" s="139" t="s">
        <v>102</v>
      </c>
      <c r="H4" s="139" t="s">
        <v>103</v>
      </c>
    </row>
    <row r="5" spans="1:16" s="120" customFormat="1" ht="30" customHeight="1">
      <c r="A5" s="119">
        <v>1</v>
      </c>
      <c r="B5" s="138" t="s">
        <v>91</v>
      </c>
      <c r="C5" s="112"/>
      <c r="D5" s="113"/>
      <c r="E5" s="113"/>
      <c r="F5" s="113"/>
      <c r="G5" s="115" t="s">
        <v>101</v>
      </c>
      <c r="H5" s="124">
        <f>SUM(H6:H7)</f>
        <v>10000</v>
      </c>
      <c r="I5" s="111"/>
      <c r="J5" s="111"/>
      <c r="K5" s="111"/>
      <c r="L5" s="111"/>
      <c r="M5" s="111"/>
      <c r="N5" s="111"/>
      <c r="O5" s="111"/>
      <c r="P5" s="111"/>
    </row>
    <row r="6" spans="1:16" s="120" customFormat="1" ht="15" customHeight="1">
      <c r="A6" s="121"/>
      <c r="B6" s="123" t="s">
        <v>94</v>
      </c>
      <c r="C6" s="134" t="s">
        <v>96</v>
      </c>
      <c r="D6" s="130">
        <v>1</v>
      </c>
      <c r="E6" s="130">
        <v>1</v>
      </c>
      <c r="F6" s="136">
        <v>1</v>
      </c>
      <c r="G6" s="131">
        <v>6000</v>
      </c>
      <c r="H6" s="135">
        <f>D6*E6*F6*G6</f>
        <v>6000</v>
      </c>
      <c r="I6" s="111"/>
      <c r="J6" s="111"/>
      <c r="K6" s="111"/>
      <c r="L6" s="111"/>
      <c r="M6" s="111"/>
      <c r="N6" s="111"/>
      <c r="O6" s="111"/>
      <c r="P6" s="111"/>
    </row>
    <row r="7" spans="1:16" s="120" customFormat="1" ht="15" customHeight="1">
      <c r="A7" s="121"/>
      <c r="B7" s="123" t="s">
        <v>95</v>
      </c>
      <c r="C7" s="134" t="s">
        <v>96</v>
      </c>
      <c r="D7" s="130">
        <v>1</v>
      </c>
      <c r="E7" s="130">
        <v>1</v>
      </c>
      <c r="F7" s="136">
        <v>1</v>
      </c>
      <c r="G7" s="131">
        <v>4000</v>
      </c>
      <c r="H7" s="135">
        <f>D7*E7*F7*G7</f>
        <v>4000</v>
      </c>
      <c r="I7" s="111"/>
      <c r="J7" s="111"/>
      <c r="K7" s="111"/>
      <c r="L7" s="111"/>
      <c r="M7" s="111"/>
      <c r="N7" s="111"/>
      <c r="O7" s="111"/>
      <c r="P7" s="111"/>
    </row>
    <row r="8" spans="1:16" s="122" customFormat="1" ht="30" customHeight="1">
      <c r="A8" s="119">
        <v>2</v>
      </c>
      <c r="B8" s="138" t="s">
        <v>92</v>
      </c>
      <c r="C8" s="112"/>
      <c r="D8" s="114"/>
      <c r="E8" s="114"/>
      <c r="F8" s="114"/>
      <c r="G8" s="116"/>
      <c r="H8" s="124">
        <f>H5*0.1</f>
        <v>1000</v>
      </c>
      <c r="I8" s="111"/>
      <c r="J8" s="111"/>
      <c r="K8" s="111"/>
      <c r="L8" s="111"/>
      <c r="M8" s="111"/>
      <c r="N8" s="111"/>
      <c r="O8" s="111"/>
      <c r="P8" s="111"/>
    </row>
    <row r="9" spans="1:16" s="122" customFormat="1" ht="30" customHeight="1">
      <c r="A9" s="119"/>
      <c r="B9" s="132" t="s">
        <v>93</v>
      </c>
      <c r="C9" s="112"/>
      <c r="D9" s="114"/>
      <c r="E9" s="114"/>
      <c r="F9" s="114"/>
      <c r="G9" s="116"/>
      <c r="H9" s="124">
        <f>(H5+H8)*6%</f>
        <v>660</v>
      </c>
      <c r="I9" s="111"/>
      <c r="J9" s="111"/>
      <c r="K9" s="111"/>
      <c r="L9" s="111"/>
      <c r="M9" s="111"/>
      <c r="N9" s="111"/>
      <c r="O9" s="111"/>
      <c r="P9" s="111"/>
    </row>
    <row r="10" spans="1:16" s="122" customFormat="1" ht="30" customHeight="1">
      <c r="A10" s="119"/>
      <c r="B10" s="132" t="s">
        <v>89</v>
      </c>
      <c r="C10" s="112"/>
      <c r="D10" s="114"/>
      <c r="E10" s="114"/>
      <c r="F10" s="114"/>
      <c r="G10" s="116"/>
      <c r="H10" s="124">
        <f>H5+H8+H9</f>
        <v>11660</v>
      </c>
      <c r="I10" s="111"/>
      <c r="J10" s="111"/>
      <c r="K10" s="111"/>
      <c r="L10" s="111"/>
      <c r="M10" s="111"/>
      <c r="N10" s="111"/>
      <c r="O10" s="111"/>
      <c r="P10" s="111"/>
    </row>
    <row r="11" spans="1:16" ht="15" customHeight="1"/>
    <row r="12" spans="1:16" ht="15" customHeight="1"/>
  </sheetData>
  <phoneticPr fontId="1" type="noConversion"/>
  <pageMargins left="0.16944444444444445" right="0.15902777777777777" top="0.67986111111111114" bottom="0.60972222222222228" header="0.5" footer="0.5"/>
  <pageSetup paperSize="9" scale="76" firstPageNumber="4294963191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汇金玄武</vt:lpstr>
      <vt:lpstr>Detail</vt:lpstr>
      <vt:lpstr>Detail!Print_Area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Fang</dc:creator>
  <cp:lastModifiedBy>张楠</cp:lastModifiedBy>
  <cp:revision/>
  <cp:lastPrinted>2016-11-10T04:48:39Z</cp:lastPrinted>
  <dcterms:created xsi:type="dcterms:W3CDTF">2004-08-13T03:52:50Z</dcterms:created>
  <dcterms:modified xsi:type="dcterms:W3CDTF">2021-04-26T08:57:24Z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2052-8.1.0.3238</vt:lpwstr>
  </property>
  <property fmtid="{D5CDD505-2E9C-101B-9397-08002B2CF9AE}" pid="3" name="_NewReviewCycle">
    <vt:lpwstr/>
  </property>
</Properties>
</file>