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EVENTPLUS\2021年项目\大众（深圳）车展\供应商\人流监测服务\"/>
    </mc:Choice>
  </mc:AlternateContent>
  <xr:revisionPtr revIDLastSave="0" documentId="8_{4D9C92C9-32C3-4FAB-BC88-5D550008BD3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项目报价" sheetId="10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0" l="1"/>
  <c r="H10" i="10"/>
  <c r="H11" i="10"/>
  <c r="H12" i="10"/>
  <c r="H9" i="10"/>
  <c r="H14" i="10"/>
  <c r="H19" i="10"/>
  <c r="H17" i="10"/>
  <c r="H20" i="10" l="1"/>
  <c r="H22" i="10" s="1"/>
  <c r="H23" i="10" s="1"/>
  <c r="H24" i="10" l="1"/>
</calcChain>
</file>

<file path=xl/sharedStrings.xml><?xml version="1.0" encoding="utf-8"?>
<sst xmlns="http://schemas.openxmlformats.org/spreadsheetml/2006/main" count="70" uniqueCount="56">
  <si>
    <t>说明</t>
  </si>
  <si>
    <t>单价</t>
  </si>
  <si>
    <t>单位</t>
  </si>
  <si>
    <t>金额</t>
  </si>
  <si>
    <t>服务类别</t>
  </si>
  <si>
    <t xml:space="preserve"> </t>
  </si>
  <si>
    <t xml:space="preserve">Quotation </t>
    <phoneticPr fontId="12" type="noConversion"/>
  </si>
  <si>
    <t>Client：</t>
  </si>
  <si>
    <t>柠檬优力科技（北京）有限责任公司</t>
    <phoneticPr fontId="12" type="noConversion"/>
  </si>
  <si>
    <t>Contacts：</t>
    <phoneticPr fontId="12" type="noConversion"/>
  </si>
  <si>
    <t>Tel:</t>
  </si>
  <si>
    <t>Address:</t>
    <phoneticPr fontId="11" type="noConversion"/>
  </si>
  <si>
    <t>朱俊</t>
    <phoneticPr fontId="12" type="noConversion"/>
  </si>
  <si>
    <t>数量</t>
    <phoneticPr fontId="12" type="noConversion"/>
  </si>
  <si>
    <t>小计1</t>
    <phoneticPr fontId="12" type="noConversion"/>
  </si>
  <si>
    <t>总计</t>
    <phoneticPr fontId="12" type="noConversion"/>
  </si>
  <si>
    <t>项目报价</t>
    <phoneticPr fontId="12" type="noConversion"/>
  </si>
  <si>
    <t>合计</t>
    <phoneticPr fontId="12" type="noConversion"/>
  </si>
  <si>
    <t>技术服务</t>
    <phoneticPr fontId="12" type="noConversion"/>
  </si>
  <si>
    <t>服务器</t>
    <phoneticPr fontId="12" type="noConversion"/>
  </si>
  <si>
    <t>项</t>
    <phoneticPr fontId="12" type="noConversion"/>
  </si>
  <si>
    <t>小计2</t>
    <phoneticPr fontId="12" type="noConversion"/>
  </si>
  <si>
    <t>服务器、SSL证书、对象存储等服务费用（半年）。阿里云linux应用服务器网络增强型4核8G，3台，RDS数据库4核8G高可用版+Redis数据库企业集群版。</t>
    <phoneticPr fontId="19" type="noConversion"/>
  </si>
  <si>
    <t>热力统计系统</t>
    <phoneticPr fontId="12" type="noConversion"/>
  </si>
  <si>
    <t>客流监测</t>
    <rPh sb="0" eb="1">
      <t>ping'tai</t>
    </rPh>
    <rPh sb="2" eb="3">
      <t>da'jian</t>
    </rPh>
    <phoneticPr fontId="21" type="noConversion"/>
  </si>
  <si>
    <t>数量</t>
    <rPh sb="0" eb="1">
      <t>chang ci</t>
    </rPh>
    <phoneticPr fontId="12" type="noConversion"/>
  </si>
  <si>
    <t>存储(半年）</t>
    <rPh sb="0" eb="1">
      <t>pai zhaoshe beijizhuji qi</t>
    </rPh>
    <phoneticPr fontId="19" type="noConversion"/>
  </si>
  <si>
    <t>技术服务</t>
    <rPh sb="0" eb="1">
      <t>pai zhao</t>
    </rPh>
    <rPh sb="2" eb="3">
      <t>she beijizhuji qi</t>
    </rPh>
    <phoneticPr fontId="19" type="noConversion"/>
  </si>
  <si>
    <t>差旅</t>
    <phoneticPr fontId="12" type="noConversion"/>
  </si>
  <si>
    <t>数据整理</t>
    <rPh sb="0" eb="4">
      <t>gegezhu'tigedui'huangebei'yong</t>
    </rPh>
    <phoneticPr fontId="12" type="noConversion"/>
  </si>
  <si>
    <t>数据维度</t>
    <rPh sb="0" eb="4">
      <t>gegezhu'tigedui'huangebei'yong</t>
    </rPh>
    <phoneticPr fontId="12" type="noConversion"/>
  </si>
  <si>
    <t>展期</t>
    <rPh sb="0" eb="1">
      <t>nian</t>
    </rPh>
    <phoneticPr fontId="12" type="noConversion"/>
  </si>
  <si>
    <t>线材及辅料</t>
    <rPh sb="0" eb="4">
      <t>gegezhu'tigedui'huangebei'yong</t>
    </rPh>
    <phoneticPr fontId="12" type="noConversion"/>
  </si>
  <si>
    <t>线材及辅料</t>
    <rPh sb="0" eb="5">
      <t>gegezhu'tigedui'huangebei'yong</t>
    </rPh>
    <phoneticPr fontId="12" type="noConversion"/>
  </si>
  <si>
    <t>汇总（税点3%）</t>
    <phoneticPr fontId="12" type="noConversion"/>
  </si>
  <si>
    <t>执行价</t>
    <phoneticPr fontId="12" type="noConversion"/>
  </si>
  <si>
    <t>1.热力监测</t>
    <phoneticPr fontId="12" type="noConversion"/>
  </si>
  <si>
    <t>客流监测系统+硬件（wifi探针），15个采集点</t>
    <rPh sb="0" eb="1">
      <t>ping'tai</t>
    </rPh>
    <rPh sb="2" eb="3">
      <t>da'jian</t>
    </rPh>
    <phoneticPr fontId="21" type="noConversion"/>
  </si>
  <si>
    <t>项</t>
    <rPh sb="0" eb="1">
      <t>nian</t>
    </rPh>
    <phoneticPr fontId="12" type="noConversion"/>
  </si>
  <si>
    <t>2.差旅交通成本</t>
    <phoneticPr fontId="12" type="noConversion"/>
  </si>
  <si>
    <t>人天</t>
    <rPh sb="0" eb="1">
      <t>chang ci</t>
    </rPh>
    <phoneticPr fontId="12" type="noConversion"/>
  </si>
  <si>
    <t>食宿</t>
    <phoneticPr fontId="12" type="noConversion"/>
  </si>
  <si>
    <t>大交通</t>
    <rPh sb="0" eb="1">
      <t>pai zhao</t>
    </rPh>
    <rPh sb="2" eb="3">
      <t>she beijizhuji qi</t>
    </rPh>
    <phoneticPr fontId="19" type="noConversion"/>
  </si>
  <si>
    <t>北京至深圳来回机票</t>
    <phoneticPr fontId="19" type="noConversion"/>
  </si>
  <si>
    <t>项</t>
    <rPh sb="0" eb="1">
      <t>ci</t>
    </rPh>
    <phoneticPr fontId="12" type="noConversion"/>
  </si>
  <si>
    <t>北京朝阳区朝阳北路长楹龙湖天街西区星座5栋2003</t>
    <phoneticPr fontId="12" type="noConversion"/>
  </si>
  <si>
    <t>首付50%项目启动，尾款到账项目上线。</t>
    <phoneticPr fontId="19" type="noConversion"/>
  </si>
  <si>
    <t>现场技术服务（提前2天进场安装，6月10日进场安装）</t>
    <phoneticPr fontId="19" type="noConversion"/>
  </si>
  <si>
    <t>食宿&amp;小交通（提前2天进场安装，6月10日进场安装）</t>
    <phoneticPr fontId="19" type="noConversion"/>
  </si>
  <si>
    <t>展期内（9天）展位总体客流量
1）9个监测点，全展期总的UID数
2）9个监测点，全展期，展位停留3分钟以上UID数量
3）9个监测点，全展期，兴趣热度的排名
展期内每天总数据分析：
1）9个监测点，实时热力图（UID）
2）9个监测点，每天热度排行</t>
    <rPh sb="0" eb="5">
      <t>gegezhu'tigedui'huangebei'yong</t>
    </rPh>
    <phoneticPr fontId="12" type="noConversion"/>
  </si>
  <si>
    <t>展期日报、数据总报告</t>
    <rPh sb="0" eb="5">
      <t>gegezhu'tigedui'huangebei'yong</t>
    </rPh>
    <phoneticPr fontId="12" type="noConversion"/>
  </si>
  <si>
    <t>报价日期:2022/05/28</t>
    <phoneticPr fontId="12" type="noConversion"/>
  </si>
  <si>
    <t>北京博源意嘉市场咨询有限公司</t>
    <phoneticPr fontId="19" type="noConversion"/>
  </si>
  <si>
    <t>陈小芳</t>
    <phoneticPr fontId="19" type="noConversion"/>
  </si>
  <si>
    <t>159 1078 8018</t>
    <phoneticPr fontId="19" type="noConversion"/>
  </si>
  <si>
    <t>北京市朝阳区四惠桥东南尚8设计家创意园C106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</si>
</sst>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_);[Red]\(\¥#,##0\)"/>
    <numFmt numFmtId="177" formatCode="&quot;￥&quot;#,##0.00;[Red]&quot;￥&quot;#,##0.00"/>
    <numFmt numFmtId="178" formatCode="#,##0_ "/>
  </numFmts>
  <fonts count="25">
    <font>
      <sz val="11"/>
      <color indexed="8"/>
      <name val="宋体"/>
      <charset val="134"/>
    </font>
    <font>
      <sz val="9"/>
      <color indexed="8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8"/>
      <color theme="1" tint="0.249977111117893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14"/>
      <color indexed="8"/>
      <name val="宋体"/>
      <family val="3"/>
      <charset val="134"/>
    </font>
    <font>
      <sz val="14"/>
      <name val="微软雅黑"/>
      <family val="2"/>
      <charset val="134"/>
    </font>
    <font>
      <sz val="9"/>
      <name val="等线"/>
      <family val="3"/>
      <charset val="134"/>
    </font>
    <font>
      <b/>
      <sz val="1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0" tint="-0.499984740745262"/>
      <name val="宋体"/>
      <family val="3"/>
      <charset val="134"/>
    </font>
    <font>
      <b/>
      <sz val="12"/>
      <color theme="0" tint="-0.499984740745262"/>
      <name val="微软雅黑"/>
      <family val="2"/>
      <charset val="134"/>
    </font>
    <font>
      <b/>
      <sz val="12"/>
      <color theme="0" tint="-0.49998474074526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7" fillId="0" borderId="0" applyProtection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1" xfId="5" applyFont="1" applyBorder="1" applyAlignment="1">
      <alignment vertical="top"/>
    </xf>
    <xf numFmtId="0" fontId="3" fillId="0" borderId="1" xfId="6" applyFont="1" applyBorder="1" applyAlignment="1">
      <alignment horizontal="center" vertical="center" wrapText="1"/>
    </xf>
    <xf numFmtId="176" fontId="20" fillId="0" borderId="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4" fillId="0" borderId="7" xfId="5" applyFont="1" applyBorder="1" applyAlignment="1">
      <alignment vertical="top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8" xfId="5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15" fillId="0" borderId="7" xfId="5" applyFont="1" applyBorder="1" applyAlignment="1">
      <alignment horizontal="left" vertical="top"/>
    </xf>
    <xf numFmtId="0" fontId="18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top"/>
    </xf>
    <xf numFmtId="0" fontId="15" fillId="0" borderId="2" xfId="5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9">
    <cellStyle name="Normal_Temp_so_Quotation" xfId="1" xr:uid="{00000000-0005-0000-0000-000000000000}"/>
    <cellStyle name="常规" xfId="0" builtinId="0"/>
    <cellStyle name="常规 2" xfId="5" xr:uid="{00000000-0005-0000-0000-000002000000}"/>
    <cellStyle name="常规 2 2" xfId="3" xr:uid="{00000000-0005-0000-0000-000003000000}"/>
    <cellStyle name="常规 2 3" xfId="4" xr:uid="{00000000-0005-0000-0000-000004000000}"/>
    <cellStyle name="常规 3" xfId="6" xr:uid="{00000000-0005-0000-0000-000005000000}"/>
    <cellStyle name="常规 3 2" xfId="2" xr:uid="{00000000-0005-0000-0000-000006000000}"/>
    <cellStyle name="常规 4" xfId="7" xr:uid="{00000000-0005-0000-0000-000007000000}"/>
    <cellStyle name="超链接 2" xfId="8" xr:uid="{00000000-0005-0000-0000-000008000000}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Q31"/>
  <sheetViews>
    <sheetView showGridLines="0" tabSelected="1" zoomScaleNormal="100" zoomScalePageLayoutView="98" workbookViewId="0">
      <selection activeCell="I6" sqref="I6"/>
    </sheetView>
  </sheetViews>
  <sheetFormatPr defaultColWidth="11" defaultRowHeight="15" customHeight="1"/>
  <cols>
    <col min="1" max="1" width="6.81640625" style="2" customWidth="1"/>
    <col min="2" max="2" width="12.7265625" style="4" bestFit="1" customWidth="1"/>
    <col min="3" max="3" width="16.453125" style="4" customWidth="1"/>
    <col min="4" max="4" width="62.1796875" style="4" bestFit="1" customWidth="1"/>
    <col min="5" max="5" width="10.7265625" style="5" bestFit="1" customWidth="1"/>
    <col min="6" max="6" width="11.81640625" style="4" customWidth="1"/>
    <col min="7" max="7" width="10.81640625" style="6" customWidth="1"/>
    <col min="8" max="8" width="19.6328125" style="7" customWidth="1"/>
    <col min="9" max="9" width="21.453125" style="4" customWidth="1"/>
    <col min="10" max="251" width="11" style="4"/>
    <col min="252" max="16384" width="11" style="2"/>
  </cols>
  <sheetData>
    <row r="1" spans="2:251" ht="42.5" customHeight="1">
      <c r="B1" s="62" t="s">
        <v>6</v>
      </c>
      <c r="C1" s="62"/>
      <c r="D1" s="63"/>
      <c r="E1" s="63"/>
      <c r="F1" s="64" t="s">
        <v>51</v>
      </c>
      <c r="G1" s="64"/>
      <c r="H1" s="64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</row>
    <row r="2" spans="2:251" s="1" customFormat="1" ht="14.5">
      <c r="B2" s="13" t="s">
        <v>7</v>
      </c>
      <c r="C2" s="49" t="s">
        <v>52</v>
      </c>
      <c r="D2" s="50"/>
      <c r="E2" s="51"/>
      <c r="F2" s="48" t="s">
        <v>8</v>
      </c>
      <c r="G2" s="48"/>
      <c r="H2" s="4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</row>
    <row r="3" spans="2:251" s="1" customFormat="1" ht="14.5">
      <c r="B3" s="13" t="s">
        <v>9</v>
      </c>
      <c r="C3" s="49" t="s">
        <v>53</v>
      </c>
      <c r="D3" s="50"/>
      <c r="E3" s="51"/>
      <c r="F3" s="48" t="s">
        <v>12</v>
      </c>
      <c r="G3" s="48"/>
      <c r="H3" s="48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</row>
    <row r="4" spans="2:251" s="1" customFormat="1" ht="14.5">
      <c r="B4" s="13" t="s">
        <v>10</v>
      </c>
      <c r="C4" s="49" t="s">
        <v>54</v>
      </c>
      <c r="D4" s="50"/>
      <c r="E4" s="51"/>
      <c r="F4" s="48">
        <v>18901362015</v>
      </c>
      <c r="G4" s="48"/>
      <c r="H4" s="4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</row>
    <row r="5" spans="2:251" ht="14.5">
      <c r="B5" s="20" t="s">
        <v>11</v>
      </c>
      <c r="C5" s="42" t="s">
        <v>55</v>
      </c>
      <c r="D5" s="43"/>
      <c r="E5" s="44"/>
      <c r="F5" s="45" t="s">
        <v>45</v>
      </c>
      <c r="G5" s="45"/>
      <c r="H5" s="45"/>
    </row>
    <row r="6" spans="2:251" ht="26.25" customHeight="1">
      <c r="B6" s="46" t="s">
        <v>16</v>
      </c>
      <c r="C6" s="46"/>
      <c r="D6" s="47"/>
      <c r="E6" s="47"/>
      <c r="F6" s="47"/>
      <c r="G6" s="47"/>
      <c r="H6" s="47"/>
    </row>
    <row r="7" spans="2:251" ht="15" customHeight="1">
      <c r="B7" s="21" t="s">
        <v>36</v>
      </c>
      <c r="C7" s="21"/>
      <c r="D7" s="21"/>
      <c r="E7" s="22"/>
      <c r="F7" s="21"/>
      <c r="G7" s="23" t="s">
        <v>13</v>
      </c>
      <c r="H7" s="24"/>
    </row>
    <row r="8" spans="2:251" s="3" customFormat="1" ht="15" customHeight="1">
      <c r="B8" s="25" t="s">
        <v>4</v>
      </c>
      <c r="C8" s="25" t="s">
        <v>0</v>
      </c>
      <c r="D8" s="25" t="s">
        <v>0</v>
      </c>
      <c r="E8" s="26" t="s">
        <v>1</v>
      </c>
      <c r="F8" s="25" t="s">
        <v>2</v>
      </c>
      <c r="G8" s="27" t="s">
        <v>25</v>
      </c>
      <c r="H8" s="28" t="s">
        <v>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spans="2:251" s="3" customFormat="1" ht="20" customHeight="1">
      <c r="B9" s="61" t="s">
        <v>23</v>
      </c>
      <c r="C9" s="18" t="s">
        <v>24</v>
      </c>
      <c r="D9" s="18" t="s">
        <v>37</v>
      </c>
      <c r="E9" s="29">
        <v>500</v>
      </c>
      <c r="F9" s="30" t="s">
        <v>44</v>
      </c>
      <c r="G9" s="31">
        <v>15</v>
      </c>
      <c r="H9" s="32">
        <f>E9*G9</f>
        <v>7500</v>
      </c>
      <c r="I9" s="11" t="s">
        <v>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spans="2:251" s="3" customFormat="1" ht="93.75" customHeight="1">
      <c r="B10" s="61"/>
      <c r="C10" s="18" t="s">
        <v>30</v>
      </c>
      <c r="D10" s="19" t="s">
        <v>49</v>
      </c>
      <c r="E10" s="29">
        <v>20000</v>
      </c>
      <c r="F10" s="30" t="s">
        <v>38</v>
      </c>
      <c r="G10" s="31">
        <v>1</v>
      </c>
      <c r="H10" s="32">
        <f>E10*G10</f>
        <v>20000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spans="2:251" s="3" customFormat="1" ht="20" customHeight="1">
      <c r="B11" s="61"/>
      <c r="C11" s="18" t="s">
        <v>32</v>
      </c>
      <c r="D11" s="18" t="s">
        <v>33</v>
      </c>
      <c r="E11" s="29">
        <v>2000</v>
      </c>
      <c r="F11" s="30" t="s">
        <v>31</v>
      </c>
      <c r="G11" s="31">
        <v>1</v>
      </c>
      <c r="H11" s="32">
        <f>E11*G11</f>
        <v>2000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spans="2:251" s="3" customFormat="1" ht="20" customHeight="1">
      <c r="B12" s="61"/>
      <c r="C12" s="18" t="s">
        <v>29</v>
      </c>
      <c r="D12" s="18" t="s">
        <v>50</v>
      </c>
      <c r="E12" s="29">
        <v>1000</v>
      </c>
      <c r="F12" s="30" t="s">
        <v>31</v>
      </c>
      <c r="G12" s="31">
        <v>9</v>
      </c>
      <c r="H12" s="32">
        <f>E12*G12</f>
        <v>9000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spans="2:251" s="3" customFormat="1" ht="41.75" customHeight="1">
      <c r="B13" s="38" t="s">
        <v>19</v>
      </c>
      <c r="C13" s="14" t="s">
        <v>26</v>
      </c>
      <c r="D13" s="14" t="s">
        <v>22</v>
      </c>
      <c r="E13" s="29">
        <v>3000</v>
      </c>
      <c r="F13" s="30" t="s">
        <v>20</v>
      </c>
      <c r="G13" s="31">
        <v>1</v>
      </c>
      <c r="H13" s="32">
        <v>3000</v>
      </c>
      <c r="I13" s="11" t="s">
        <v>5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spans="2:251" ht="15" customHeight="1">
      <c r="B14" s="33" t="s">
        <v>14</v>
      </c>
      <c r="C14" s="33"/>
      <c r="D14" s="33"/>
      <c r="E14" s="34"/>
      <c r="F14" s="35"/>
      <c r="G14" s="36"/>
      <c r="H14" s="37">
        <f>H9+H10+H11+H12+H13</f>
        <v>41500</v>
      </c>
    </row>
    <row r="15" spans="2:251" ht="15" customHeight="1">
      <c r="B15" s="21" t="s">
        <v>39</v>
      </c>
      <c r="C15" s="21"/>
      <c r="D15" s="21"/>
      <c r="E15" s="22"/>
      <c r="F15" s="21"/>
      <c r="G15" s="23" t="s">
        <v>13</v>
      </c>
      <c r="H15" s="24"/>
    </row>
    <row r="16" spans="2:251" s="3" customFormat="1" ht="15" customHeight="1">
      <c r="B16" s="25" t="s">
        <v>4</v>
      </c>
      <c r="C16" s="25" t="s">
        <v>0</v>
      </c>
      <c r="D16" s="25" t="s">
        <v>0</v>
      </c>
      <c r="E16" s="26" t="s">
        <v>1</v>
      </c>
      <c r="F16" s="25" t="s">
        <v>2</v>
      </c>
      <c r="G16" s="27" t="s">
        <v>40</v>
      </c>
      <c r="H16" s="28" t="s">
        <v>3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spans="2:251" s="3" customFormat="1" ht="18" customHeight="1">
      <c r="B17" s="30" t="s">
        <v>18</v>
      </c>
      <c r="C17" s="14" t="s">
        <v>27</v>
      </c>
      <c r="D17" s="14" t="s">
        <v>47</v>
      </c>
      <c r="E17" s="29">
        <v>1500</v>
      </c>
      <c r="F17" s="30" t="s">
        <v>20</v>
      </c>
      <c r="G17" s="31">
        <v>4</v>
      </c>
      <c r="H17" s="32">
        <f>E17*G17</f>
        <v>6000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spans="2:251" s="3" customFormat="1" ht="18" customHeight="1">
      <c r="B18" s="30" t="s">
        <v>41</v>
      </c>
      <c r="C18" s="30" t="s">
        <v>41</v>
      </c>
      <c r="D18" s="14" t="s">
        <v>48</v>
      </c>
      <c r="E18" s="29">
        <v>500</v>
      </c>
      <c r="F18" s="30" t="s">
        <v>20</v>
      </c>
      <c r="G18" s="31">
        <v>4</v>
      </c>
      <c r="H18" s="32">
        <f>E18*G18</f>
        <v>2000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</row>
    <row r="19" spans="2:251" s="3" customFormat="1" ht="18" customHeight="1">
      <c r="B19" s="30" t="s">
        <v>28</v>
      </c>
      <c r="C19" s="14" t="s">
        <v>42</v>
      </c>
      <c r="D19" s="14" t="s">
        <v>43</v>
      </c>
      <c r="E19" s="29">
        <v>1800</v>
      </c>
      <c r="F19" s="30" t="s">
        <v>20</v>
      </c>
      <c r="G19" s="31">
        <v>1</v>
      </c>
      <c r="H19" s="32">
        <f>E19*G19</f>
        <v>1800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spans="2:251" ht="15" customHeight="1">
      <c r="B20" s="33" t="s">
        <v>21</v>
      </c>
      <c r="C20" s="33"/>
      <c r="D20" s="33"/>
      <c r="E20" s="34"/>
      <c r="F20" s="35"/>
      <c r="G20" s="36"/>
      <c r="H20" s="37">
        <f>H17+H18+H19</f>
        <v>9800</v>
      </c>
    </row>
    <row r="22" spans="2:251" ht="15" customHeight="1">
      <c r="B22" s="58" t="s">
        <v>15</v>
      </c>
      <c r="C22" s="59"/>
      <c r="D22" s="59"/>
      <c r="E22" s="60"/>
      <c r="F22" s="59"/>
      <c r="G22" s="59"/>
      <c r="H22" s="16">
        <f>H20+H14</f>
        <v>51300</v>
      </c>
    </row>
    <row r="23" spans="2:251" ht="15" customHeight="1">
      <c r="B23" s="52" t="s">
        <v>34</v>
      </c>
      <c r="C23" s="53"/>
      <c r="D23" s="53"/>
      <c r="E23" s="53"/>
      <c r="F23" s="53"/>
      <c r="G23" s="54"/>
      <c r="H23" s="17">
        <f>H22*0.03</f>
        <v>1539</v>
      </c>
      <c r="I23" s="12"/>
    </row>
    <row r="24" spans="2:251" ht="15" customHeight="1">
      <c r="B24" s="55" t="s">
        <v>17</v>
      </c>
      <c r="C24" s="56"/>
      <c r="D24" s="56"/>
      <c r="E24" s="56"/>
      <c r="F24" s="56"/>
      <c r="G24" s="57"/>
      <c r="H24" s="15">
        <f>SUM(H22:H23)</f>
        <v>52839</v>
      </c>
      <c r="I24" s="12"/>
    </row>
    <row r="25" spans="2:251" ht="15" customHeight="1">
      <c r="B25" s="55" t="s">
        <v>35</v>
      </c>
      <c r="C25" s="56"/>
      <c r="D25" s="56"/>
      <c r="E25" s="56"/>
      <c r="F25" s="56"/>
      <c r="G25" s="57"/>
      <c r="H25" s="15">
        <v>52000</v>
      </c>
      <c r="I25" s="12"/>
    </row>
    <row r="27" spans="2:251" ht="15" customHeight="1">
      <c r="B27" s="39" t="s">
        <v>46</v>
      </c>
      <c r="C27" s="40"/>
      <c r="D27" s="40"/>
      <c r="E27" s="40"/>
      <c r="F27" s="40"/>
      <c r="G27" s="40"/>
      <c r="H27" s="40"/>
    </row>
    <row r="28" spans="2:251" ht="15" customHeight="1">
      <c r="B28" s="40"/>
      <c r="C28" s="40"/>
      <c r="D28" s="40"/>
      <c r="E28" s="40"/>
      <c r="F28" s="40"/>
      <c r="G28" s="40"/>
      <c r="H28" s="40"/>
    </row>
    <row r="29" spans="2:251" ht="15" customHeight="1">
      <c r="B29" s="41"/>
      <c r="C29" s="41"/>
      <c r="D29" s="41"/>
      <c r="E29" s="41"/>
      <c r="F29" s="41"/>
      <c r="G29" s="41"/>
      <c r="H29" s="41"/>
    </row>
    <row r="30" spans="2:251" ht="15" customHeight="1">
      <c r="B30" s="41"/>
      <c r="C30" s="41"/>
      <c r="D30" s="41"/>
      <c r="E30" s="41"/>
      <c r="F30" s="41"/>
      <c r="G30" s="41"/>
      <c r="H30" s="41"/>
    </row>
    <row r="31" spans="2:251" ht="15" customHeight="1">
      <c r="B31" s="41"/>
      <c r="C31" s="41"/>
      <c r="D31" s="41"/>
      <c r="E31" s="41"/>
      <c r="F31" s="41"/>
      <c r="G31" s="41"/>
      <c r="H31" s="41"/>
    </row>
  </sheetData>
  <mergeCells count="17">
    <mergeCell ref="B1:E1"/>
    <mergeCell ref="F1:H1"/>
    <mergeCell ref="F2:H2"/>
    <mergeCell ref="F3:H3"/>
    <mergeCell ref="C2:E2"/>
    <mergeCell ref="C3:E3"/>
    <mergeCell ref="B27:H31"/>
    <mergeCell ref="C5:E5"/>
    <mergeCell ref="F5:H5"/>
    <mergeCell ref="B6:H6"/>
    <mergeCell ref="F4:H4"/>
    <mergeCell ref="C4:E4"/>
    <mergeCell ref="B23:G23"/>
    <mergeCell ref="B25:G25"/>
    <mergeCell ref="B22:G22"/>
    <mergeCell ref="B9:B12"/>
    <mergeCell ref="B24:G24"/>
  </mergeCells>
  <phoneticPr fontId="1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项目报价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</dc:creator>
  <cp:lastModifiedBy>Administrator</cp:lastModifiedBy>
  <cp:lastPrinted>2016-06-14T02:43:00Z</cp:lastPrinted>
  <dcterms:created xsi:type="dcterms:W3CDTF">2014-01-24T04:40:00Z</dcterms:created>
  <dcterms:modified xsi:type="dcterms:W3CDTF">2021-05-31T05:49:03Z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20</vt:lpwstr>
  </property>
</Properties>
</file>