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860" yWindow="0" windowWidth="25260" windowHeight="17320" activeTab="1"/>
  </bookViews>
  <sheets>
    <sheet name="Summary" sheetId="9" r:id="rId1"/>
    <sheet name="Service Item" sheetId="8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I55" i="8" l="1"/>
  <c r="I56" i="8"/>
  <c r="I54" i="8"/>
  <c r="I66" i="8"/>
  <c r="I65" i="8"/>
  <c r="C9" i="9"/>
  <c r="I64" i="8"/>
  <c r="I57" i="8"/>
  <c r="C8" i="9"/>
  <c r="C7" i="9"/>
  <c r="I48" i="8"/>
  <c r="I49" i="8"/>
  <c r="I50" i="8"/>
  <c r="I45" i="8"/>
  <c r="I44" i="8"/>
  <c r="C6" i="9"/>
  <c r="I40" i="8"/>
  <c r="I33" i="8"/>
  <c r="C5" i="9"/>
  <c r="I30" i="8"/>
  <c r="I27" i="8"/>
  <c r="C4" i="9"/>
  <c r="I20" i="8"/>
  <c r="I22" i="8"/>
  <c r="I24" i="8"/>
  <c r="I26" i="8"/>
  <c r="I19" i="8"/>
  <c r="I25" i="8"/>
  <c r="I23" i="8"/>
  <c r="I21" i="8"/>
  <c r="I18" i="8"/>
  <c r="C3" i="9"/>
  <c r="I10" i="8"/>
  <c r="I13" i="8"/>
  <c r="I16" i="8"/>
  <c r="I6" i="8"/>
  <c r="I9" i="8"/>
  <c r="I12" i="8"/>
  <c r="I15" i="8"/>
  <c r="I7" i="8"/>
  <c r="I11" i="8"/>
  <c r="I5" i="8"/>
  <c r="C2" i="9"/>
  <c r="B8" i="9"/>
  <c r="B7" i="9"/>
  <c r="B6" i="9"/>
  <c r="B5" i="9"/>
  <c r="B4" i="9"/>
  <c r="B3" i="9"/>
  <c r="I8" i="8"/>
  <c r="I17" i="8"/>
  <c r="I14" i="8"/>
  <c r="I29" i="8"/>
  <c r="I28" i="8"/>
  <c r="I31" i="8"/>
  <c r="I36" i="8"/>
  <c r="I38" i="8"/>
  <c r="I42" i="8"/>
  <c r="I51" i="8"/>
  <c r="I52" i="8"/>
  <c r="I63" i="8"/>
  <c r="I59" i="8"/>
  <c r="I69" i="8"/>
  <c r="I68" i="8"/>
  <c r="I70" i="8"/>
  <c r="I71" i="8"/>
  <c r="I72" i="8"/>
  <c r="I73" i="8"/>
  <c r="I47" i="8"/>
  <c r="I32" i="8"/>
  <c r="I34" i="8"/>
  <c r="I35" i="8"/>
  <c r="I37" i="8"/>
  <c r="I39" i="8"/>
  <c r="I41" i="8"/>
  <c r="I43" i="8"/>
  <c r="I46" i="8"/>
  <c r="I53" i="8"/>
  <c r="I58" i="8"/>
  <c r="I60" i="8"/>
  <c r="I61" i="8"/>
  <c r="I62" i="8"/>
  <c r="I67" i="8"/>
  <c r="B9" i="9"/>
  <c r="B10" i="9"/>
  <c r="B12" i="9"/>
  <c r="C10" i="9"/>
  <c r="C11" i="9"/>
  <c r="C12" i="9"/>
  <c r="C13" i="9"/>
</calcChain>
</file>

<file path=xl/sharedStrings.xml><?xml version="1.0" encoding="utf-8"?>
<sst xmlns="http://schemas.openxmlformats.org/spreadsheetml/2006/main" count="215" uniqueCount="135">
  <si>
    <t>S/No</t>
  </si>
  <si>
    <t xml:space="preserve">DESCRIPTION </t>
  </si>
  <si>
    <t>Qty</t>
    <phoneticPr fontId="3" type="noConversion"/>
  </si>
  <si>
    <t xml:space="preserve">Service Provider </t>
    <phoneticPr fontId="7" type="noConversion"/>
  </si>
  <si>
    <t xml:space="preserve">Rental Per Day (RMB) </t>
    <phoneticPr fontId="3" type="noConversion"/>
  </si>
  <si>
    <t>Total Rental (RMB)</t>
    <phoneticPr fontId="3" type="noConversion"/>
  </si>
  <si>
    <t>Remarks</t>
    <phoneticPr fontId="7" type="noConversion"/>
  </si>
  <si>
    <t>Total</t>
    <phoneticPr fontId="3" type="noConversion"/>
  </si>
  <si>
    <t>City</t>
    <phoneticPr fontId="6" type="noConversion"/>
  </si>
  <si>
    <t>Unit</t>
    <phoneticPr fontId="3" type="noConversion"/>
  </si>
  <si>
    <t>per</t>
    <phoneticPr fontId="6" type="noConversion"/>
  </si>
  <si>
    <t>per</t>
    <phoneticPr fontId="6" type="noConversion"/>
  </si>
  <si>
    <t>Name of Goods/Service</t>
  </si>
  <si>
    <t>Total</t>
  </si>
  <si>
    <t>Agency Fee 10%</t>
    <phoneticPr fontId="3" type="noConversion"/>
  </si>
  <si>
    <t>Tax 6%</t>
    <phoneticPr fontId="6" type="noConversion"/>
  </si>
  <si>
    <t>活动主题背板</t>
    <rPh sb="0" eb="1">
      <t>huo'dong'zhu'ti'bei'ban</t>
    </rPh>
    <phoneticPr fontId="6" type="noConversion"/>
  </si>
  <si>
    <t>搭建运输</t>
    <rPh sb="0" eb="1">
      <t>da'jian</t>
    </rPh>
    <rPh sb="2" eb="3">
      <t>yun'shu</t>
    </rPh>
    <phoneticPr fontId="6" type="noConversion"/>
  </si>
  <si>
    <t>主扩音响</t>
    <rPh sb="0" eb="1">
      <t>zhu'kuo'yin'xiang</t>
    </rPh>
    <phoneticPr fontId="6" type="noConversion"/>
  </si>
  <si>
    <t>笔记本电脑</t>
    <rPh sb="0" eb="1">
      <t>bi'ji'ben'dian'nao</t>
    </rPh>
    <phoneticPr fontId="6" type="noConversion"/>
  </si>
  <si>
    <t>sqm</t>
    <phoneticPr fontId="6" type="noConversion"/>
  </si>
  <si>
    <t>set</t>
    <phoneticPr fontId="6" type="noConversion"/>
  </si>
  <si>
    <t>人工费用</t>
    <rPh sb="0" eb="1">
      <t>ren'gon</t>
    </rPh>
    <phoneticPr fontId="6" type="noConversion"/>
  </si>
  <si>
    <t>物料运输</t>
    <rPh sb="0" eb="1">
      <t>wu'liao'yun'shu</t>
    </rPh>
    <phoneticPr fontId="6" type="noConversion"/>
  </si>
  <si>
    <t>set</t>
    <phoneticPr fontId="6" type="noConversion"/>
  </si>
  <si>
    <t>摄影师</t>
    <rPh sb="0" eb="1">
      <t>she yng shi</t>
    </rPh>
    <phoneticPr fontId="6" type="noConversion"/>
  </si>
  <si>
    <t>pax</t>
    <phoneticPr fontId="6" type="noConversion"/>
  </si>
  <si>
    <t>每站1人，含设备</t>
    <rPh sb="0" eb="1">
      <t>mei zhan</t>
    </rPh>
    <rPh sb="3" eb="4">
      <t>ren</t>
    </rPh>
    <rPh sb="5" eb="6">
      <t>han</t>
    </rPh>
    <rPh sb="6" eb="7">
      <t>she bei</t>
    </rPh>
    <phoneticPr fontId="6" type="noConversion"/>
  </si>
  <si>
    <t>第三方人员及其他</t>
    <rPh sb="5" eb="6">
      <t>ji</t>
    </rPh>
    <rPh sb="6" eb="7">
      <t>qi ta</t>
    </rPh>
    <phoneticPr fontId="6" type="noConversion"/>
  </si>
  <si>
    <t>无线麦克风</t>
    <rPh sb="0" eb="1">
      <t>wu xian</t>
    </rPh>
    <rPh sb="2" eb="3">
      <t>mai ke feng</t>
    </rPh>
    <phoneticPr fontId="6" type="noConversion"/>
  </si>
  <si>
    <t>per</t>
    <phoneticPr fontId="6" type="noConversion"/>
  </si>
  <si>
    <t>人员差旅</t>
  </si>
  <si>
    <t>Sub Total</t>
    <phoneticPr fontId="6" type="noConversion"/>
  </si>
  <si>
    <t>Sub Total</t>
    <phoneticPr fontId="6" type="noConversion"/>
  </si>
  <si>
    <t>set</t>
    <phoneticPr fontId="6" type="noConversion"/>
  </si>
  <si>
    <t>物料</t>
  </si>
  <si>
    <t>每站6人（进场＋撤场共2次）</t>
    <rPh sb="0" eb="1">
      <t>mei'zhan</t>
    </rPh>
    <rPh sb="3" eb="4">
      <t>ren</t>
    </rPh>
    <rPh sb="5" eb="6">
      <t>jin'chang</t>
    </rPh>
    <rPh sb="8" eb="9">
      <t>che'chang</t>
    </rPh>
    <phoneticPr fontId="6" type="noConversion"/>
  </si>
  <si>
    <t>往返当地经销商店 （进场＋撤场共2次）</t>
    <rPh sb="0" eb="1">
      <t>wang'fan</t>
    </rPh>
    <rPh sb="2" eb="3">
      <t>dang'di</t>
    </rPh>
    <rPh sb="4" eb="5">
      <t>jing'xiao'shang</t>
    </rPh>
    <rPh sb="7" eb="8">
      <t>dian</t>
    </rPh>
    <rPh sb="10" eb="11">
      <t>jin'chang</t>
    </rPh>
    <rPh sb="13" eb="14">
      <t>che'chang</t>
    </rPh>
    <phoneticPr fontId="6" type="noConversion"/>
  </si>
  <si>
    <t>往返当地经销商店（进场＋撤场共2次）</t>
    <rPh sb="0" eb="1">
      <t>wang'fan</t>
    </rPh>
    <rPh sb="2" eb="3">
      <t>dang'di</t>
    </rPh>
    <rPh sb="4" eb="5">
      <t>jing'xiao'shang</t>
    </rPh>
    <rPh sb="7" eb="8">
      <t>dian</t>
    </rPh>
    <rPh sb="9" eb="10">
      <t>jin'chang</t>
    </rPh>
    <rPh sb="12" eb="13">
      <t>che'chang</t>
    </rPh>
    <phoneticPr fontId="6" type="noConversion"/>
  </si>
  <si>
    <t>set</t>
    <phoneticPr fontId="6" type="noConversion"/>
  </si>
  <si>
    <t>Event Name       : Quotation of SDG Marketing Event Support retainer service</t>
    <phoneticPr fontId="6" type="noConversion"/>
  </si>
  <si>
    <t xml:space="preserve">木质背板裱写真画面；3m*5m </t>
    <rPh sb="0" eb="1">
      <t>mu'zhi'bei</t>
    </rPh>
    <rPh sb="2" eb="3">
      <t>bei'ban</t>
    </rPh>
    <rPh sb="4" eb="5">
      <t>biao'xie'zhen'hua'mian</t>
    </rPh>
    <phoneticPr fontId="6" type="noConversion"/>
  </si>
  <si>
    <t xml:space="preserve">Event Date(s)     :  </t>
    <phoneticPr fontId="6" type="noConversion"/>
  </si>
  <si>
    <t>场地</t>
    <phoneticPr fontId="6" type="noConversion"/>
  </si>
  <si>
    <t>会议室</t>
    <phoneticPr fontId="6" type="noConversion"/>
  </si>
  <si>
    <t>餐饮</t>
    <phoneticPr fontId="6" type="noConversion"/>
  </si>
  <si>
    <t>自助午餐</t>
    <phoneticPr fontId="6" type="noConversion"/>
  </si>
  <si>
    <t>per</t>
    <phoneticPr fontId="6" type="noConversion"/>
  </si>
  <si>
    <t>per</t>
    <phoneticPr fontId="6" type="noConversion"/>
  </si>
  <si>
    <t>敦煌阳光沙洲大酒店</t>
    <phoneticPr fontId="6" type="noConversion"/>
  </si>
  <si>
    <t>宁波东钱湖恒元酒店</t>
    <phoneticPr fontId="6" type="noConversion"/>
  </si>
  <si>
    <t>Day</t>
    <phoneticPr fontId="6" type="noConversion"/>
  </si>
  <si>
    <t>set</t>
    <phoneticPr fontId="6" type="noConversion"/>
  </si>
  <si>
    <t>per</t>
    <phoneticPr fontId="6" type="noConversion"/>
  </si>
  <si>
    <t>pax</t>
    <phoneticPr fontId="6" type="noConversion"/>
  </si>
  <si>
    <t>per</t>
    <phoneticPr fontId="6" type="noConversion"/>
  </si>
  <si>
    <t>厦门希尔顿逸林酒店</t>
    <phoneticPr fontId="6" type="noConversion"/>
  </si>
  <si>
    <t>per</t>
    <phoneticPr fontId="6" type="noConversion"/>
  </si>
  <si>
    <t>per</t>
    <phoneticPr fontId="6" type="noConversion"/>
  </si>
  <si>
    <t>互动游戏</t>
    <rPh sb="0" eb="1">
      <t>hu'dong'you'xi</t>
    </rPh>
    <phoneticPr fontId="6" type="noConversion"/>
  </si>
  <si>
    <t>互动区</t>
    <rPh sb="2" eb="3">
      <t>hu dong quzhuang shi</t>
    </rPh>
    <phoneticPr fontId="6" type="noConversion"/>
  </si>
  <si>
    <t>茶歇</t>
    <phoneticPr fontId="6" type="noConversion"/>
  </si>
  <si>
    <t>房间</t>
    <phoneticPr fontId="6" type="noConversion"/>
  </si>
  <si>
    <t>会议室</t>
    <phoneticPr fontId="6" type="noConversion"/>
  </si>
  <si>
    <t>茶歇</t>
    <phoneticPr fontId="6" type="noConversion"/>
  </si>
  <si>
    <t>餐饮</t>
    <phoneticPr fontId="6" type="noConversion"/>
  </si>
  <si>
    <t>特色餐（桌餐）</t>
    <phoneticPr fontId="6" type="noConversion"/>
  </si>
  <si>
    <t>自助午餐</t>
    <phoneticPr fontId="6" type="noConversion"/>
  </si>
  <si>
    <t>音响支架</t>
    <phoneticPr fontId="6" type="noConversion"/>
  </si>
  <si>
    <t>硅箱</t>
    <phoneticPr fontId="6" type="noConversion"/>
  </si>
  <si>
    <t>线材</t>
    <phoneticPr fontId="6" type="noConversion"/>
  </si>
  <si>
    <t>压线板</t>
    <phoneticPr fontId="6" type="noConversion"/>
  </si>
  <si>
    <t>AV技术人员</t>
    <phoneticPr fontId="6" type="noConversion"/>
  </si>
  <si>
    <t>活动当日技术人员，每站配2个人</t>
    <phoneticPr fontId="6" type="noConversion"/>
  </si>
  <si>
    <t>设备运输</t>
    <phoneticPr fontId="6" type="noConversion"/>
  </si>
  <si>
    <t>展厅氛围布置</t>
    <phoneticPr fontId="6" type="noConversion"/>
  </si>
  <si>
    <t>签到礼</t>
    <phoneticPr fontId="6" type="noConversion"/>
  </si>
  <si>
    <t>条幅</t>
    <phoneticPr fontId="6" type="noConversion"/>
  </si>
  <si>
    <t>抖音推广</t>
    <phoneticPr fontId="6" type="noConversion"/>
  </si>
  <si>
    <t>摄像师</t>
    <phoneticPr fontId="6" type="noConversion"/>
  </si>
  <si>
    <t>接送各一次</t>
    <phoneticPr fontId="6" type="noConversion"/>
  </si>
  <si>
    <t>保险</t>
    <phoneticPr fontId="6" type="noConversion"/>
  </si>
  <si>
    <t>活动报告</t>
    <phoneticPr fontId="6" type="noConversion"/>
  </si>
  <si>
    <t>照片</t>
    <phoneticPr fontId="6" type="noConversion"/>
  </si>
  <si>
    <t>视频</t>
    <phoneticPr fontId="6" type="noConversion"/>
  </si>
  <si>
    <t>人员差旅</t>
    <phoneticPr fontId="6" type="noConversion"/>
  </si>
  <si>
    <t>执行期城际交通费</t>
    <phoneticPr fontId="6" type="noConversion"/>
  </si>
  <si>
    <t>1人往返航班</t>
    <phoneticPr fontId="6" type="noConversion"/>
  </si>
  <si>
    <t>执行期市内交通费</t>
    <phoneticPr fontId="6" type="noConversion"/>
  </si>
  <si>
    <t>1人每城市3天</t>
    <phoneticPr fontId="6" type="noConversion"/>
  </si>
  <si>
    <t>执行期住宿</t>
    <phoneticPr fontId="6" type="noConversion"/>
  </si>
  <si>
    <t>1人1间，入住2晚</t>
    <phoneticPr fontId="6" type="noConversion"/>
  </si>
  <si>
    <t>执行期餐费</t>
    <phoneticPr fontId="6" type="noConversion"/>
  </si>
  <si>
    <t>1人每城市3天</t>
    <phoneticPr fontId="6" type="noConversion"/>
  </si>
  <si>
    <t>调音台</t>
    <phoneticPr fontId="6" type="noConversion"/>
  </si>
  <si>
    <t>per</t>
    <phoneticPr fontId="6" type="noConversion"/>
  </si>
  <si>
    <t>接送机商务车</t>
    <phoneticPr fontId="6" type="noConversion"/>
  </si>
  <si>
    <t>拓展大巴车</t>
    <phoneticPr fontId="6" type="noConversion"/>
  </si>
  <si>
    <t xml:space="preserve">Setup </t>
    <phoneticPr fontId="6" type="noConversion"/>
  </si>
  <si>
    <t>AV</t>
    <phoneticPr fontId="6" type="noConversion"/>
  </si>
  <si>
    <t>AV</t>
    <phoneticPr fontId="6" type="noConversion"/>
  </si>
  <si>
    <t>装饰，绿植</t>
    <phoneticPr fontId="6" type="noConversion"/>
  </si>
  <si>
    <t>抖音传播kol</t>
    <phoneticPr fontId="4" type="noConversion"/>
  </si>
  <si>
    <t>场地</t>
  </si>
  <si>
    <r>
      <rPr>
        <sz val="14"/>
        <rFont val="Calibri"/>
        <family val="2"/>
      </rPr>
      <t>厦门希尔顿逸林酒店</t>
    </r>
  </si>
  <si>
    <r>
      <rPr>
        <sz val="14"/>
        <rFont val="Calibri"/>
        <family val="2"/>
      </rPr>
      <t>敦煌阳光沙洲大酒店</t>
    </r>
  </si>
  <si>
    <r>
      <rPr>
        <sz val="14"/>
        <rFont val="Calibri"/>
        <family val="2"/>
      </rPr>
      <t>宁波东钱湖恒元酒店</t>
    </r>
  </si>
  <si>
    <t>内容制作</t>
  </si>
  <si>
    <t>结合当地特点寻找目标客户关注的抖音KOL投放</t>
  </si>
  <si>
    <t>抖音短视频脚本及制作</t>
  </si>
  <si>
    <t>武汉威斯汀</t>
  </si>
  <si>
    <t>互动游戏</t>
  </si>
  <si>
    <t>成交礼</t>
  </si>
  <si>
    <t>400元</t>
  </si>
  <si>
    <t>50元</t>
  </si>
  <si>
    <t>比赛奖品</t>
  </si>
  <si>
    <t>Top1，2，3</t>
  </si>
  <si>
    <t>比赛奖杯</t>
  </si>
  <si>
    <t>Top10</t>
  </si>
  <si>
    <t>易拉宝</t>
  </si>
  <si>
    <t>搭建</t>
  </si>
  <si>
    <t>德展</t>
  </si>
  <si>
    <t>场地</t>
    <phoneticPr fontId="6" type="noConversion"/>
  </si>
  <si>
    <t>Signed by</t>
  </si>
  <si>
    <t>签名</t>
  </si>
  <si>
    <t>______________________________</t>
  </si>
  <si>
    <t>On behalf of</t>
  </si>
  <si>
    <t>代表</t>
  </si>
  <si>
    <t>(Company Chop)</t>
  </si>
  <si>
    <t>公章</t>
  </si>
  <si>
    <t>Date：</t>
  </si>
  <si>
    <t>日期 _________________________</t>
  </si>
  <si>
    <t>付款账号: 1100102900053009457</t>
    <phoneticPr fontId="29" type="noConversion"/>
  </si>
  <si>
    <t>账户名称: 北京博源意嘉市场咨询有限公司</t>
    <phoneticPr fontId="29" type="noConversion"/>
  </si>
  <si>
    <t>开户银行: 中国建设银行北京百子湾路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</si>
</sst>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_ &quot;¥&quot;* #,##0.00_ ;_ &quot;¥&quot;* \-#,##0.00_ ;_ &quot;¥&quot;* &quot;-&quot;??_ ;_ @_ "/>
    <numFmt numFmtId="177" formatCode="_ * #,##0.00_ ;_ * \-#,##0.00_ ;_ * &quot;-&quot;??_ ;_ @_ "/>
    <numFmt numFmtId="178" formatCode="_(&quot;$&quot;* #,##0.00_);_(&quot;$&quot;* \(#,##0.00\);_(&quot;$&quot;* &quot;-&quot;??_);_(@_)"/>
    <numFmt numFmtId="179" formatCode="_ &quot;￥&quot;* #,##0.00_ ;_ &quot;￥&quot;* \-#,##0.00_ ;_ &quot;￥&quot;* &quot;-&quot;??_ ;_ @_ "/>
    <numFmt numFmtId="180" formatCode="[$￥-804]#,##0.00"/>
    <numFmt numFmtId="181" formatCode="&quot;￥&quot;#,##0.00_);\(&quot;￥&quot;#,##0.00\)"/>
    <numFmt numFmtId="182" formatCode="&quot;￥&quot;#,##0.00;&quot;￥&quot;\-#,##0.00"/>
    <numFmt numFmtId="183" formatCode="0.00_);[Red]\(0.00\)"/>
    <numFmt numFmtId="184" formatCode="&quot;¥&quot;\ #,##0.00_);\(&quot;¥&quot;\ #,##0.00\)"/>
  </numFmts>
  <fonts count="3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2"/>
      <name val="Times New Roman"/>
      <family val="1"/>
    </font>
    <font>
      <sz val="9"/>
      <name val="宋体"/>
      <family val="2"/>
      <charset val="134"/>
      <scheme val="minor"/>
    </font>
    <font>
      <sz val="10"/>
      <name val="Arial"/>
      <family val="2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sz val="10"/>
      <name val="Verdana"/>
      <family val="2"/>
    </font>
    <font>
      <sz val="11"/>
      <color theme="1"/>
      <name val="宋体"/>
      <family val="2"/>
      <charset val="134"/>
      <scheme val="minor"/>
    </font>
    <font>
      <sz val="11"/>
      <name val="Tahoma"/>
      <family val="2"/>
    </font>
    <font>
      <b/>
      <sz val="11"/>
      <color theme="0"/>
      <name val="Tahoma"/>
      <family val="2"/>
    </font>
    <font>
      <b/>
      <sz val="11"/>
      <color indexed="9"/>
      <name val="Tahoma"/>
      <family val="2"/>
    </font>
    <font>
      <sz val="11"/>
      <name val="VW Headline OT-Book"/>
      <family val="2"/>
    </font>
    <font>
      <sz val="11"/>
      <name val="Arial"/>
      <family val="2"/>
    </font>
    <font>
      <sz val="12"/>
      <color indexed="8"/>
      <name val="Verdana"/>
      <family val="2"/>
    </font>
    <font>
      <sz val="11"/>
      <name val="黑体"/>
      <charset val="134"/>
    </font>
    <font>
      <sz val="11"/>
      <color theme="0"/>
      <name val="Tahoma"/>
    </font>
    <font>
      <b/>
      <sz val="14"/>
      <color theme="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theme="1" tint="4.9989318521683403E-2"/>
      <name val="Calibri"/>
      <family val="2"/>
    </font>
    <font>
      <sz val="11"/>
      <color theme="1"/>
      <name val="Calibri"/>
      <family val="2"/>
    </font>
    <font>
      <i/>
      <sz val="14"/>
      <name val="Calibri"/>
      <family val="2"/>
    </font>
    <font>
      <sz val="11"/>
      <name val="宋体"/>
      <family val="2"/>
      <charset val="134"/>
    </font>
    <font>
      <sz val="9"/>
      <name val="Verdana"/>
      <family val="2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99">
    <xf numFmtId="180" fontId="0" fillId="0" borderId="0">
      <alignment vertical="center"/>
    </xf>
    <xf numFmtId="180" fontId="1" fillId="0" borderId="0"/>
    <xf numFmtId="180" fontId="5" fillId="0" borderId="0"/>
    <xf numFmtId="180" fontId="2" fillId="0" borderId="0"/>
    <xf numFmtId="180" fontId="4" fillId="0" borderId="0"/>
    <xf numFmtId="177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78" fontId="10" fillId="0" borderId="0"/>
    <xf numFmtId="0" fontId="17" fillId="0" borderId="0" applyNumberFormat="0" applyFill="0" applyBorder="0" applyProtection="0">
      <alignment vertical="top" wrapText="1"/>
    </xf>
    <xf numFmtId="180" fontId="1" fillId="0" borderId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180" fontId="8" fillId="0" borderId="0" applyNumberFormat="0" applyFill="0" applyBorder="0" applyAlignment="0" applyProtection="0">
      <alignment vertical="center"/>
    </xf>
    <xf numFmtId="180" fontId="9" fillId="0" borderId="0" applyNumberFormat="0" applyFill="0" applyBorder="0" applyAlignment="0" applyProtection="0">
      <alignment vertical="center"/>
    </xf>
    <xf numFmtId="0" fontId="1" fillId="0" borderId="0"/>
  </cellStyleXfs>
  <cellXfs count="131">
    <xf numFmtId="180" fontId="0" fillId="0" borderId="0" xfId="0">
      <alignment vertical="center"/>
    </xf>
    <xf numFmtId="180" fontId="11" fillId="0" borderId="0" xfId="0" applyFont="1" applyAlignment="1" applyProtection="1">
      <protection locked="0"/>
    </xf>
    <xf numFmtId="180" fontId="12" fillId="2" borderId="1" xfId="4" applyFont="1" applyFill="1" applyBorder="1" applyAlignment="1">
      <alignment vertical="center" wrapText="1"/>
    </xf>
    <xf numFmtId="180" fontId="11" fillId="0" borderId="0" xfId="0" applyFont="1" applyAlignment="1"/>
    <xf numFmtId="0" fontId="12" fillId="2" borderId="1" xfId="4" applyNumberFormat="1" applyFont="1" applyFill="1" applyBorder="1" applyAlignment="1">
      <alignment horizontal="center" vertical="center" wrapText="1"/>
    </xf>
    <xf numFmtId="182" fontId="12" fillId="0" borderId="1" xfId="4" applyNumberFormat="1" applyFont="1" applyFill="1" applyBorder="1" applyAlignment="1">
      <alignment vertical="center" wrapText="1"/>
    </xf>
    <xf numFmtId="180" fontId="12" fillId="2" borderId="1" xfId="4" applyFont="1" applyFill="1" applyBorder="1" applyAlignment="1">
      <alignment horizontal="left" vertical="center" wrapText="1"/>
    </xf>
    <xf numFmtId="0" fontId="11" fillId="0" borderId="0" xfId="0" applyNumberFormat="1" applyFont="1" applyAlignment="1"/>
    <xf numFmtId="180" fontId="15" fillId="0" borderId="0" xfId="0" applyFont="1" applyAlignment="1"/>
    <xf numFmtId="180" fontId="16" fillId="0" borderId="0" xfId="0" applyFont="1" applyFill="1" applyAlignment="1"/>
    <xf numFmtId="180" fontId="11" fillId="0" borderId="0" xfId="0" applyFont="1" applyAlignment="1"/>
    <xf numFmtId="180" fontId="18" fillId="2" borderId="1" xfId="4" applyFont="1" applyFill="1" applyBorder="1" applyAlignment="1">
      <alignment vertical="center" wrapText="1"/>
    </xf>
    <xf numFmtId="182" fontId="14" fillId="5" borderId="7" xfId="4" applyNumberFormat="1" applyFont="1" applyFill="1" applyBorder="1" applyAlignment="1">
      <alignment vertical="center" wrapText="1"/>
    </xf>
    <xf numFmtId="180" fontId="21" fillId="0" borderId="0" xfId="0" applyFont="1" applyAlignment="1">
      <alignment vertical="center" wrapText="1"/>
    </xf>
    <xf numFmtId="0" fontId="22" fillId="6" borderId="2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49" fontId="22" fillId="6" borderId="2" xfId="0" applyNumberFormat="1" applyFont="1" applyFill="1" applyBorder="1" applyAlignment="1">
      <alignment horizontal="center" vertical="center" wrapText="1"/>
    </xf>
    <xf numFmtId="0" fontId="22" fillId="9" borderId="2" xfId="0" applyNumberFormat="1" applyFont="1" applyFill="1" applyBorder="1" applyAlignment="1">
      <alignment horizontal="center" vertical="center" wrapText="1"/>
    </xf>
    <xf numFmtId="0" fontId="22" fillId="9" borderId="2" xfId="0" applyNumberFormat="1" applyFont="1" applyFill="1" applyBorder="1" applyAlignment="1">
      <alignment horizontal="left" vertical="center" wrapText="1"/>
    </xf>
    <xf numFmtId="184" fontId="22" fillId="9" borderId="2" xfId="0" applyNumberFormat="1" applyFont="1" applyFill="1" applyBorder="1" applyAlignment="1">
      <alignment horizontal="right" vertical="center" wrapText="1"/>
    </xf>
    <xf numFmtId="180" fontId="21" fillId="4" borderId="0" xfId="0" applyFont="1" applyFill="1" applyAlignment="1">
      <alignment vertical="center" wrapText="1"/>
    </xf>
    <xf numFmtId="0" fontId="23" fillId="4" borderId="2" xfId="0" applyNumberFormat="1" applyFont="1" applyFill="1" applyBorder="1" applyAlignment="1">
      <alignment horizontal="left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184" fontId="23" fillId="4" borderId="2" xfId="0" applyNumberFormat="1" applyFont="1" applyFill="1" applyBorder="1" applyAlignment="1">
      <alignment horizontal="right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NumberFormat="1" applyFont="1" applyFill="1" applyBorder="1" applyAlignment="1">
      <alignment horizontal="left" vertical="center" wrapText="1"/>
    </xf>
    <xf numFmtId="0" fontId="22" fillId="3" borderId="1" xfId="4" applyNumberFormat="1" applyFont="1" applyFill="1" applyBorder="1" applyAlignment="1">
      <alignment horizontal="center" vertical="center" wrapText="1"/>
    </xf>
    <xf numFmtId="180" fontId="22" fillId="3" borderId="1" xfId="4" applyFont="1" applyFill="1" applyBorder="1" applyAlignment="1">
      <alignment vertical="center" wrapText="1"/>
    </xf>
    <xf numFmtId="180" fontId="23" fillId="3" borderId="1" xfId="4" applyFont="1" applyFill="1" applyBorder="1" applyAlignment="1">
      <alignment vertical="center" wrapText="1"/>
    </xf>
    <xf numFmtId="180" fontId="23" fillId="3" borderId="1" xfId="4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39" fontId="23" fillId="3" borderId="1" xfId="0" applyNumberFormat="1" applyFont="1" applyFill="1" applyBorder="1" applyAlignment="1">
      <alignment horizontal="center" vertical="center" wrapText="1"/>
    </xf>
    <xf numFmtId="181" fontId="22" fillId="3" borderId="1" xfId="0" applyNumberFormat="1" applyFont="1" applyFill="1" applyBorder="1" applyAlignment="1">
      <alignment horizontal="right" vertical="center" wrapText="1"/>
    </xf>
    <xf numFmtId="49" fontId="24" fillId="4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181" fontId="23" fillId="4" borderId="1" xfId="0" applyNumberFormat="1" applyFont="1" applyFill="1" applyBorder="1" applyAlignment="1">
      <alignment horizontal="right" vertical="center" wrapText="1"/>
    </xf>
    <xf numFmtId="39" fontId="23" fillId="4" borderId="1" xfId="0" applyNumberFormat="1" applyFont="1" applyFill="1" applyBorder="1" applyAlignment="1">
      <alignment horizontal="center" vertical="center" wrapText="1"/>
    </xf>
    <xf numFmtId="49" fontId="24" fillId="9" borderId="1" xfId="0" applyNumberFormat="1" applyFont="1" applyFill="1" applyBorder="1" applyAlignment="1">
      <alignment vertical="center" wrapText="1"/>
    </xf>
    <xf numFmtId="49" fontId="23" fillId="9" borderId="1" xfId="0" applyNumberFormat="1" applyFont="1" applyFill="1" applyBorder="1" applyAlignment="1">
      <alignment horizontal="center" vertical="center" wrapText="1"/>
    </xf>
    <xf numFmtId="0" fontId="23" fillId="9" borderId="1" xfId="0" applyNumberFormat="1" applyFont="1" applyFill="1" applyBorder="1" applyAlignment="1">
      <alignment horizontal="center" vertical="center" wrapText="1"/>
    </xf>
    <xf numFmtId="39" fontId="23" fillId="9" borderId="1" xfId="0" applyNumberFormat="1" applyFont="1" applyFill="1" applyBorder="1" applyAlignment="1">
      <alignment horizontal="center" vertical="center" wrapText="1"/>
    </xf>
    <xf numFmtId="180" fontId="22" fillId="3" borderId="1" xfId="4" applyFont="1" applyFill="1" applyBorder="1" applyAlignment="1">
      <alignment horizontal="left" vertical="center" wrapText="1"/>
    </xf>
    <xf numFmtId="180" fontId="22" fillId="3" borderId="1" xfId="4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180" fontId="26" fillId="0" borderId="0" xfId="0" applyFont="1" applyAlignment="1">
      <alignment vertical="center" wrapText="1"/>
    </xf>
    <xf numFmtId="49" fontId="24" fillId="0" borderId="1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81" fontId="23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0" fontId="24" fillId="0" borderId="1" xfId="1" applyNumberFormat="1" applyFont="1" applyFill="1" applyBorder="1" applyAlignment="1">
      <alignment horizontal="center" vertical="center" wrapText="1"/>
    </xf>
    <xf numFmtId="0" fontId="23" fillId="4" borderId="1" xfId="1" applyNumberFormat="1" applyFont="1" applyFill="1" applyBorder="1" applyAlignment="1">
      <alignment horizontal="center" vertical="center" wrapText="1"/>
    </xf>
    <xf numFmtId="180" fontId="24" fillId="4" borderId="1" xfId="0" applyFont="1" applyFill="1" applyBorder="1">
      <alignment vertical="center"/>
    </xf>
    <xf numFmtId="180" fontId="24" fillId="4" borderId="0" xfId="0" applyFont="1" applyFill="1">
      <alignment vertical="center"/>
    </xf>
    <xf numFmtId="0" fontId="23" fillId="0" borderId="1" xfId="1" applyNumberFormat="1" applyFont="1" applyFill="1" applyBorder="1" applyAlignment="1">
      <alignment horizontal="center" vertical="center" wrapText="1"/>
    </xf>
    <xf numFmtId="39" fontId="23" fillId="4" borderId="1" xfId="0" applyNumberFormat="1" applyFont="1" applyFill="1" applyBorder="1" applyAlignment="1">
      <alignment horizontal="left" vertical="center" wrapText="1"/>
    </xf>
    <xf numFmtId="0" fontId="24" fillId="4" borderId="1" xfId="1" applyNumberFormat="1" applyFont="1" applyFill="1" applyBorder="1" applyAlignment="1">
      <alignment horizontal="center" vertical="center" wrapText="1"/>
    </xf>
    <xf numFmtId="0" fontId="24" fillId="9" borderId="9" xfId="0" applyNumberFormat="1" applyFont="1" applyFill="1" applyBorder="1" applyAlignment="1">
      <alignment horizontal="center" vertical="center" wrapText="1"/>
    </xf>
    <xf numFmtId="49" fontId="24" fillId="9" borderId="1" xfId="0" applyNumberFormat="1" applyFont="1" applyFill="1" applyBorder="1" applyAlignment="1">
      <alignment horizontal="center" vertical="center" wrapText="1"/>
    </xf>
    <xf numFmtId="0" fontId="24" fillId="9" borderId="1" xfId="1" applyNumberFormat="1" applyFont="1" applyFill="1" applyBorder="1" applyAlignment="1">
      <alignment horizontal="center" vertical="center" wrapText="1"/>
    </xf>
    <xf numFmtId="183" fontId="23" fillId="4" borderId="1" xfId="0" applyNumberFormat="1" applyFont="1" applyFill="1" applyBorder="1" applyAlignment="1">
      <alignment horizontal="center" vertical="center" wrapText="1"/>
    </xf>
    <xf numFmtId="180" fontId="26" fillId="4" borderId="0" xfId="0" applyFont="1" applyFill="1" applyAlignment="1">
      <alignment vertical="center" wrapText="1"/>
    </xf>
    <xf numFmtId="49" fontId="24" fillId="4" borderId="1" xfId="0" applyNumberFormat="1" applyFont="1" applyFill="1" applyBorder="1" applyAlignment="1">
      <alignment horizontal="left" vertical="center" wrapText="1"/>
    </xf>
    <xf numFmtId="0" fontId="23" fillId="3" borderId="1" xfId="0" applyNumberFormat="1" applyFont="1" applyFill="1" applyBorder="1" applyAlignment="1">
      <alignment vertical="center" wrapText="1"/>
    </xf>
    <xf numFmtId="180" fontId="27" fillId="3" borderId="1" xfId="0" applyNumberFormat="1" applyFont="1" applyFill="1" applyBorder="1" applyAlignment="1">
      <alignment horizontal="center" vertical="center" wrapText="1"/>
    </xf>
    <xf numFmtId="180" fontId="23" fillId="4" borderId="1" xfId="4" applyFont="1" applyFill="1" applyBorder="1" applyAlignment="1">
      <alignment vertical="center" wrapText="1"/>
    </xf>
    <xf numFmtId="180" fontId="23" fillId="0" borderId="1" xfId="4" applyFont="1" applyFill="1" applyBorder="1" applyAlignment="1">
      <alignment vertical="center" wrapText="1"/>
    </xf>
    <xf numFmtId="180" fontId="23" fillId="0" borderId="1" xfId="4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9" fontId="22" fillId="3" borderId="1" xfId="4" applyNumberFormat="1" applyFont="1" applyFill="1" applyBorder="1" applyAlignment="1">
      <alignment vertical="center" wrapText="1"/>
    </xf>
    <xf numFmtId="180" fontId="22" fillId="3" borderId="1" xfId="4" applyFont="1" applyFill="1" applyBorder="1" applyAlignment="1">
      <alignment horizontal="right" vertical="center" wrapText="1"/>
    </xf>
    <xf numFmtId="180" fontId="23" fillId="0" borderId="0" xfId="0" applyFont="1" applyAlignment="1">
      <alignment horizontal="center" vertical="center" wrapText="1"/>
    </xf>
    <xf numFmtId="181" fontId="23" fillId="0" borderId="0" xfId="0" applyNumberFormat="1" applyFont="1" applyAlignment="1">
      <alignment horizontal="right" vertical="center" wrapText="1"/>
    </xf>
    <xf numFmtId="0" fontId="21" fillId="0" borderId="0" xfId="0" applyNumberFormat="1" applyFont="1" applyAlignment="1">
      <alignment horizontal="center" vertical="center" wrapText="1"/>
    </xf>
    <xf numFmtId="180" fontId="21" fillId="0" borderId="0" xfId="0" applyFont="1" applyAlignment="1">
      <alignment horizontal="center" vertical="center" wrapText="1"/>
    </xf>
    <xf numFmtId="0" fontId="21" fillId="0" borderId="0" xfId="0" applyNumberFormat="1" applyFont="1" applyAlignment="1">
      <alignment vertical="center" wrapText="1"/>
    </xf>
    <xf numFmtId="181" fontId="21" fillId="0" borderId="0" xfId="0" applyNumberFormat="1" applyFont="1" applyAlignment="1">
      <alignment horizontal="right" vertical="center" wrapText="1"/>
    </xf>
    <xf numFmtId="180" fontId="21" fillId="0" borderId="0" xfId="0" applyFont="1" applyAlignment="1">
      <alignment horizontal="right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183" fontId="24" fillId="4" borderId="1" xfId="0" applyNumberFormat="1" applyFont="1" applyFill="1" applyBorder="1" applyAlignment="1">
      <alignment horizontal="center" vertical="center" wrapText="1"/>
    </xf>
    <xf numFmtId="183" fontId="24" fillId="9" borderId="1" xfId="0" applyNumberFormat="1" applyFont="1" applyFill="1" applyBorder="1" applyAlignment="1">
      <alignment horizontal="center" vertical="center" wrapText="1"/>
    </xf>
    <xf numFmtId="183" fontId="23" fillId="9" borderId="1" xfId="0" applyNumberFormat="1" applyFont="1" applyFill="1" applyBorder="1" applyAlignment="1">
      <alignment horizontal="center" vertical="center" wrapText="1"/>
    </xf>
    <xf numFmtId="39" fontId="23" fillId="0" borderId="1" xfId="0" applyNumberFormat="1" applyFont="1" applyBorder="1" applyAlignment="1">
      <alignment horizontal="center" vertical="center" wrapText="1"/>
    </xf>
    <xf numFmtId="180" fontId="28" fillId="2" borderId="1" xfId="4" applyFont="1" applyFill="1" applyBorder="1" applyAlignment="1">
      <alignment vertical="center" wrapText="1"/>
    </xf>
    <xf numFmtId="180" fontId="13" fillId="5" borderId="6" xfId="4" applyFont="1" applyFill="1" applyBorder="1" applyAlignment="1">
      <alignment horizontal="left" vertical="center" wrapText="1"/>
    </xf>
    <xf numFmtId="180" fontId="13" fillId="5" borderId="7" xfId="4" applyFont="1" applyFill="1" applyBorder="1" applyAlignment="1">
      <alignment horizontal="left" vertical="center" wrapText="1"/>
    </xf>
    <xf numFmtId="180" fontId="19" fillId="5" borderId="5" xfId="4" applyFont="1" applyFill="1" applyBorder="1" applyAlignment="1">
      <alignment horizontal="center" vertical="center" wrapText="1"/>
    </xf>
    <xf numFmtId="180" fontId="19" fillId="5" borderId="6" xfId="4" applyFont="1" applyFill="1" applyBorder="1" applyAlignment="1">
      <alignment horizontal="center" vertical="center" wrapText="1"/>
    </xf>
    <xf numFmtId="180" fontId="19" fillId="5" borderId="7" xfId="4" applyFont="1" applyFill="1" applyBorder="1" applyAlignment="1">
      <alignment horizontal="center" vertical="center" wrapText="1"/>
    </xf>
    <xf numFmtId="0" fontId="23" fillId="4" borderId="3" xfId="4" applyNumberFormat="1" applyFont="1" applyFill="1" applyBorder="1" applyAlignment="1">
      <alignment horizontal="center" vertical="center" wrapText="1"/>
    </xf>
    <xf numFmtId="0" fontId="23" fillId="4" borderId="4" xfId="4" applyNumberFormat="1" applyFont="1" applyFill="1" applyBorder="1" applyAlignment="1">
      <alignment horizontal="center" vertical="center" wrapText="1"/>
    </xf>
    <xf numFmtId="0" fontId="23" fillId="4" borderId="2" xfId="4" applyNumberFormat="1" applyFont="1" applyFill="1" applyBorder="1" applyAlignment="1">
      <alignment horizontal="center" vertical="center" wrapText="1"/>
    </xf>
    <xf numFmtId="180" fontId="25" fillId="0" borderId="3" xfId="0" applyFont="1" applyBorder="1" applyAlignment="1">
      <alignment horizontal="center" vertical="center"/>
    </xf>
    <xf numFmtId="180" fontId="25" fillId="0" borderId="4" xfId="0" applyFont="1" applyBorder="1" applyAlignment="1">
      <alignment horizontal="center" vertical="center"/>
    </xf>
    <xf numFmtId="180" fontId="25" fillId="0" borderId="2" xfId="0" applyFont="1" applyBorder="1" applyAlignment="1">
      <alignment horizontal="center" vertical="center"/>
    </xf>
    <xf numFmtId="0" fontId="23" fillId="0" borderId="4" xfId="4" applyNumberFormat="1" applyFont="1" applyFill="1" applyBorder="1" applyAlignment="1">
      <alignment horizontal="center" vertical="center" wrapText="1"/>
    </xf>
    <xf numFmtId="0" fontId="23" fillId="0" borderId="2" xfId="4" applyNumberFormat="1" applyFont="1" applyFill="1" applyBorder="1" applyAlignment="1">
      <alignment horizontal="center" vertical="center" wrapText="1"/>
    </xf>
    <xf numFmtId="0" fontId="23" fillId="4" borderId="3" xfId="0" applyNumberFormat="1" applyFont="1" applyFill="1" applyBorder="1" applyAlignment="1">
      <alignment horizontal="left" vertical="center" wrapText="1"/>
    </xf>
    <xf numFmtId="0" fontId="23" fillId="4" borderId="2" xfId="0" applyNumberFormat="1" applyFont="1" applyFill="1" applyBorder="1" applyAlignment="1">
      <alignment horizontal="left" vertical="center" wrapText="1"/>
    </xf>
    <xf numFmtId="0" fontId="23" fillId="4" borderId="3" xfId="0" applyNumberFormat="1" applyFont="1" applyFill="1" applyBorder="1" applyAlignment="1">
      <alignment horizontal="center" vertical="center" wrapText="1"/>
    </xf>
    <xf numFmtId="0" fontId="23" fillId="4" borderId="4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0" fontId="24" fillId="4" borderId="10" xfId="0" applyNumberFormat="1" applyFont="1" applyFill="1" applyBorder="1" applyAlignment="1">
      <alignment horizontal="center" vertical="center" wrapText="1"/>
    </xf>
    <xf numFmtId="0" fontId="24" fillId="4" borderId="11" xfId="0" applyNumberFormat="1" applyFont="1" applyFill="1" applyBorder="1" applyAlignment="1">
      <alignment horizontal="center" vertical="center" wrapText="1"/>
    </xf>
    <xf numFmtId="180" fontId="20" fillId="8" borderId="1" xfId="0" applyFont="1" applyFill="1" applyBorder="1" applyAlignment="1">
      <alignment vertical="center" wrapText="1"/>
    </xf>
    <xf numFmtId="49" fontId="22" fillId="6" borderId="2" xfId="0" applyNumberFormat="1" applyFont="1" applyFill="1" applyBorder="1" applyAlignment="1">
      <alignment horizontal="center" vertical="center" wrapText="1"/>
    </xf>
    <xf numFmtId="0" fontId="24" fillId="4" borderId="8" xfId="0" applyNumberFormat="1" applyFont="1" applyFill="1" applyBorder="1" applyAlignment="1">
      <alignment horizontal="center" vertical="center" wrapText="1"/>
    </xf>
    <xf numFmtId="0" fontId="24" fillId="4" borderId="0" xfId="0" applyNumberFormat="1" applyFont="1" applyFill="1" applyBorder="1" applyAlignment="1">
      <alignment horizontal="center" vertical="center" wrapText="1"/>
    </xf>
    <xf numFmtId="0" fontId="24" fillId="4" borderId="9" xfId="0" applyNumberFormat="1" applyFont="1" applyFill="1" applyBorder="1" applyAlignment="1">
      <alignment horizontal="center" vertical="center" wrapText="1"/>
    </xf>
    <xf numFmtId="49" fontId="24" fillId="4" borderId="3" xfId="0" applyNumberFormat="1" applyFont="1" applyFill="1" applyBorder="1" applyAlignment="1">
      <alignment horizontal="left" vertical="center" wrapText="1"/>
    </xf>
    <xf numFmtId="49" fontId="24" fillId="4" borderId="4" xfId="0" applyNumberFormat="1" applyFont="1" applyFill="1" applyBorder="1" applyAlignment="1">
      <alignment horizontal="left" vertical="center" wrapText="1"/>
    </xf>
    <xf numFmtId="49" fontId="24" fillId="4" borderId="2" xfId="0" applyNumberFormat="1" applyFont="1" applyFill="1" applyBorder="1" applyAlignment="1">
      <alignment horizontal="left" vertical="center" wrapText="1"/>
    </xf>
    <xf numFmtId="49" fontId="23" fillId="4" borderId="3" xfId="0" applyNumberFormat="1" applyFont="1" applyFill="1" applyBorder="1" applyAlignment="1">
      <alignment horizontal="left" vertical="center" wrapText="1"/>
    </xf>
    <xf numFmtId="180" fontId="30" fillId="0" borderId="12" xfId="1" applyFont="1" applyBorder="1" applyAlignment="1">
      <alignment horizontal="left" vertical="center"/>
    </xf>
    <xf numFmtId="180" fontId="30" fillId="0" borderId="13" xfId="1" applyFont="1" applyBorder="1" applyAlignment="1">
      <alignment horizontal="left" vertical="center"/>
    </xf>
    <xf numFmtId="180" fontId="30" fillId="0" borderId="14" xfId="1" applyFont="1" applyBorder="1" applyAlignment="1">
      <alignment horizontal="left" vertical="center"/>
    </xf>
    <xf numFmtId="180" fontId="30" fillId="0" borderId="0" xfId="1" applyFont="1" applyBorder="1" applyAlignment="1">
      <alignment horizontal="left" vertical="center"/>
    </xf>
    <xf numFmtId="180" fontId="30" fillId="0" borderId="14" xfId="1" applyFont="1" applyBorder="1" applyAlignment="1">
      <alignment horizontal="left"/>
    </xf>
    <xf numFmtId="180" fontId="30" fillId="0" borderId="0" xfId="1" applyFont="1" applyBorder="1" applyAlignment="1">
      <alignment horizontal="left"/>
    </xf>
    <xf numFmtId="180" fontId="30" fillId="0" borderId="0" xfId="1" applyFont="1" applyBorder="1" applyAlignment="1">
      <alignment horizontal="left"/>
    </xf>
    <xf numFmtId="180" fontId="31" fillId="0" borderId="0" xfId="0" applyFont="1" applyBorder="1" applyAlignment="1">
      <alignment vertical="center"/>
    </xf>
    <xf numFmtId="180" fontId="32" fillId="0" borderId="0" xfId="0" applyFont="1" applyBorder="1" applyAlignment="1">
      <alignment horizontal="center" vertical="top" wrapText="1"/>
    </xf>
    <xf numFmtId="0" fontId="32" fillId="0" borderId="0" xfId="0" applyNumberFormat="1" applyFont="1" applyBorder="1" applyAlignment="1">
      <alignment vertical="center" wrapText="1"/>
    </xf>
    <xf numFmtId="180" fontId="32" fillId="0" borderId="0" xfId="0" applyFont="1" applyBorder="1" applyAlignment="1">
      <alignment vertical="center"/>
    </xf>
    <xf numFmtId="180" fontId="30" fillId="0" borderId="15" xfId="1" applyFont="1" applyBorder="1"/>
    <xf numFmtId="180" fontId="30" fillId="0" borderId="16" xfId="1" applyFont="1" applyBorder="1"/>
    <xf numFmtId="180" fontId="32" fillId="0" borderId="16" xfId="0" applyFont="1" applyBorder="1" applyAlignment="1">
      <alignment horizontal="center" vertical="center"/>
    </xf>
    <xf numFmtId="180" fontId="32" fillId="0" borderId="16" xfId="0" applyFont="1" applyBorder="1" applyAlignment="1">
      <alignment vertical="center"/>
    </xf>
    <xf numFmtId="0" fontId="32" fillId="0" borderId="16" xfId="0" applyNumberFormat="1" applyFont="1" applyBorder="1" applyAlignment="1">
      <alignment vertical="center" wrapText="1"/>
    </xf>
  </cellXfs>
  <cellStyles count="199">
    <cellStyle name="_x000a_shell=progma" xfId="198"/>
    <cellStyle name="_Working Schedule" xfId="2"/>
    <cellStyle name="Comma" xfId="5"/>
    <cellStyle name="Comma 2" xfId="149"/>
    <cellStyle name="Comma 3" xfId="152"/>
    <cellStyle name="Currency" xfId="6"/>
    <cellStyle name="Currency 2" xfId="150"/>
    <cellStyle name="Normal 2 2 3" xfId="146"/>
    <cellStyle name="常规 2" xfId="1"/>
    <cellStyle name="常规 2 2" xfId="3"/>
    <cellStyle name="常规 2 2 2" xfId="148"/>
    <cellStyle name="常规 3" xfId="147"/>
    <cellStyle name="超链接" xfId="8" builtinId="8" hidden="1"/>
    <cellStyle name="超链接" xfId="10" builtinId="8" hidden="1"/>
    <cellStyle name="超链接" xfId="12" builtinId="8" hidden="1"/>
    <cellStyle name="超链接" xfId="14" builtinId="8" hidden="1"/>
    <cellStyle name="超链接" xfId="16" builtinId="8" hidden="1"/>
    <cellStyle name="超链接" xfId="18" builtinId="8" hidden="1"/>
    <cellStyle name="超链接" xfId="20" builtinId="8" hidden="1"/>
    <cellStyle name="超链接" xfId="22" builtinId="8" hidden="1"/>
    <cellStyle name="超链接" xfId="24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38" builtinId="8" hidden="1"/>
    <cellStyle name="超链接" xfId="40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超链接" xfId="54" builtinId="8" hidden="1"/>
    <cellStyle name="超链接" xfId="56" builtinId="8" hidden="1"/>
    <cellStyle name="超链接" xfId="58" builtinId="8" hidden="1"/>
    <cellStyle name="超链接" xfId="60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超链接" xfId="70" builtinId="8" hidden="1"/>
    <cellStyle name="超链接" xfId="72" builtinId="8" hidden="1"/>
    <cellStyle name="超链接" xfId="74" builtinId="8" hidden="1"/>
    <cellStyle name="超链接" xfId="76" builtinId="8" hidden="1"/>
    <cellStyle name="超链接" xfId="78" builtinId="8" hidden="1"/>
    <cellStyle name="超链接" xfId="80" builtinId="8" hidden="1"/>
    <cellStyle name="超链接" xfId="82" builtinId="8" hidden="1"/>
    <cellStyle name="超链接" xfId="84" builtinId="8" hidden="1"/>
    <cellStyle name="超链接" xfId="86" builtinId="8" hidden="1"/>
    <cellStyle name="超链接" xfId="88" builtinId="8" hidden="1"/>
    <cellStyle name="超链接" xfId="90" builtinId="8" hidden="1"/>
    <cellStyle name="超链接" xfId="92" builtinId="8" hidden="1"/>
    <cellStyle name="超链接" xfId="94" builtinId="8" hidden="1"/>
    <cellStyle name="超链接" xfId="96" builtinId="8" hidden="1"/>
    <cellStyle name="超链接" xfId="98" builtinId="8" hidden="1"/>
    <cellStyle name="超链接" xfId="100" builtinId="8" hidden="1"/>
    <cellStyle name="超链接" xfId="102" builtinId="8" hidden="1"/>
    <cellStyle name="超链接" xfId="104" builtinId="8" hidden="1"/>
    <cellStyle name="超链接" xfId="106" builtinId="8" hidden="1"/>
    <cellStyle name="超链接" xfId="108" builtinId="8" hidden="1"/>
    <cellStyle name="超链接" xfId="110" builtinId="8" hidden="1"/>
    <cellStyle name="超链接" xfId="112" builtinId="8" hidden="1"/>
    <cellStyle name="超链接" xfId="114" builtinId="8" hidden="1"/>
    <cellStyle name="超链接" xfId="116" builtinId="8" hidden="1"/>
    <cellStyle name="超链接" xfId="118" builtinId="8" hidden="1"/>
    <cellStyle name="超链接" xfId="120" builtinId="8" hidden="1"/>
    <cellStyle name="超链接" xfId="122" builtinId="8" hidden="1"/>
    <cellStyle name="超链接" xfId="124" builtinId="8" hidden="1"/>
    <cellStyle name="超链接" xfId="126" builtinId="8" hidden="1"/>
    <cellStyle name="超链接" xfId="128" builtinId="8" hidden="1"/>
    <cellStyle name="超链接" xfId="130" builtinId="8" hidden="1"/>
    <cellStyle name="超链接" xfId="132" builtinId="8" hidden="1"/>
    <cellStyle name="超链接" xfId="134" builtinId="8" hidden="1"/>
    <cellStyle name="超链接" xfId="136" builtinId="8" hidden="1"/>
    <cellStyle name="超链接" xfId="138" builtinId="8" hidden="1"/>
    <cellStyle name="超链接" xfId="140" builtinId="8" hidden="1"/>
    <cellStyle name="超链接" xfId="142" builtinId="8" hidden="1"/>
    <cellStyle name="超链接" xfId="144" builtinId="8" hidden="1"/>
    <cellStyle name="超链接" xfId="154" builtinId="8" hidden="1"/>
    <cellStyle name="超链接" xfId="156" builtinId="8" hidden="1"/>
    <cellStyle name="超链接" xfId="158" builtinId="8" hidden="1"/>
    <cellStyle name="超链接" xfId="160" builtinId="8" hidden="1"/>
    <cellStyle name="超链接" xfId="162" builtinId="8" hidden="1"/>
    <cellStyle name="超链接" xfId="164" builtinId="8" hidden="1"/>
    <cellStyle name="超链接" xfId="166" builtinId="8" hidden="1"/>
    <cellStyle name="超链接" xfId="168" builtinId="8" hidden="1"/>
    <cellStyle name="超链接" xfId="170" builtinId="8" hidden="1"/>
    <cellStyle name="超链接" xfId="172" builtinId="8" hidden="1"/>
    <cellStyle name="超链接" xfId="174" builtinId="8" hidden="1"/>
    <cellStyle name="超链接" xfId="176" builtinId="8" hidden="1"/>
    <cellStyle name="超链接" xfId="178" builtinId="8" hidden="1"/>
    <cellStyle name="超链接" xfId="180" builtinId="8" hidden="1"/>
    <cellStyle name="超链接" xfId="182" builtinId="8" hidden="1"/>
    <cellStyle name="超链接" xfId="184" builtinId="8" hidden="1"/>
    <cellStyle name="超链接" xfId="186" builtinId="8" hidden="1"/>
    <cellStyle name="超链接" xfId="188" builtinId="8" hidden="1"/>
    <cellStyle name="超链接" xfId="190" builtinId="8" hidden="1"/>
    <cellStyle name="超链接" xfId="192" builtinId="8" hidden="1"/>
    <cellStyle name="超链接" xfId="194" builtinId="8" hidden="1"/>
    <cellStyle name="超链接" xfId="196" builtinId="8" hidden="1"/>
    <cellStyle name="访问过的超链接" xfId="9" builtinId="9" hidden="1"/>
    <cellStyle name="访问过的超链接" xfId="11" builtinId="9" hidden="1"/>
    <cellStyle name="访问过的超链接" xfId="13" builtinId="9" hidden="1"/>
    <cellStyle name="访问过的超链接" xfId="15" builtinId="9" hidden="1"/>
    <cellStyle name="访问过的超链接" xfId="17" builtinId="9" hidden="1"/>
    <cellStyle name="访问过的超链接" xfId="19" builtinId="9" hidden="1"/>
    <cellStyle name="访问过的超链接" xfId="21" builtinId="9" hidden="1"/>
    <cellStyle name="访问过的超链接" xfId="23" builtinId="9" hidden="1"/>
    <cellStyle name="访问过的超链接" xfId="25" builtinId="9" hidden="1"/>
    <cellStyle name="访问过的超链接" xfId="27" builtinId="9" hidden="1"/>
    <cellStyle name="访问过的超链接" xfId="29" builtinId="9" hidden="1"/>
    <cellStyle name="访问过的超链接" xfId="31" builtinId="9" hidden="1"/>
    <cellStyle name="访问过的超链接" xfId="33" builtinId="9" hidden="1"/>
    <cellStyle name="访问过的超链接" xfId="35" builtinId="9" hidden="1"/>
    <cellStyle name="访问过的超链接" xfId="37" builtinId="9" hidden="1"/>
    <cellStyle name="访问过的超链接" xfId="39" builtinId="9" hidden="1"/>
    <cellStyle name="访问过的超链接" xfId="41" builtinId="9" hidden="1"/>
    <cellStyle name="访问过的超链接" xfId="43" builtinId="9" hidden="1"/>
    <cellStyle name="访问过的超链接" xfId="45" builtinId="9" hidden="1"/>
    <cellStyle name="访问过的超链接" xfId="47" builtinId="9" hidden="1"/>
    <cellStyle name="访问过的超链接" xfId="49" builtinId="9" hidden="1"/>
    <cellStyle name="访问过的超链接" xfId="51" builtinId="9" hidden="1"/>
    <cellStyle name="访问过的超链接" xfId="53" builtinId="9" hidden="1"/>
    <cellStyle name="访问过的超链接" xfId="55" builtinId="9" hidden="1"/>
    <cellStyle name="访问过的超链接" xfId="57" builtinId="9" hidden="1"/>
    <cellStyle name="访问过的超链接" xfId="59" builtinId="9" hidden="1"/>
    <cellStyle name="访问过的超链接" xfId="61" builtinId="9" hidden="1"/>
    <cellStyle name="访问过的超链接" xfId="63" builtinId="9" hidden="1"/>
    <cellStyle name="访问过的超链接" xfId="65" builtinId="9" hidden="1"/>
    <cellStyle name="访问过的超链接" xfId="67" builtinId="9" hidden="1"/>
    <cellStyle name="访问过的超链接" xfId="69" builtinId="9" hidden="1"/>
    <cellStyle name="访问过的超链接" xfId="71" builtinId="9" hidden="1"/>
    <cellStyle name="访问过的超链接" xfId="73" builtinId="9" hidden="1"/>
    <cellStyle name="访问过的超链接" xfId="75" builtinId="9" hidden="1"/>
    <cellStyle name="访问过的超链接" xfId="77" builtinId="9" hidden="1"/>
    <cellStyle name="访问过的超链接" xfId="79" builtinId="9" hidden="1"/>
    <cellStyle name="访问过的超链接" xfId="81" builtinId="9" hidden="1"/>
    <cellStyle name="访问过的超链接" xfId="83" builtinId="9" hidden="1"/>
    <cellStyle name="访问过的超链接" xfId="85" builtinId="9" hidden="1"/>
    <cellStyle name="访问过的超链接" xfId="87" builtinId="9" hidden="1"/>
    <cellStyle name="访问过的超链接" xfId="89" builtinId="9" hidden="1"/>
    <cellStyle name="访问过的超链接" xfId="91" builtinId="9" hidden="1"/>
    <cellStyle name="访问过的超链接" xfId="93" builtinId="9" hidden="1"/>
    <cellStyle name="访问过的超链接" xfId="95" builtinId="9" hidden="1"/>
    <cellStyle name="访问过的超链接" xfId="97" builtinId="9" hidden="1"/>
    <cellStyle name="访问过的超链接" xfId="99" builtinId="9" hidden="1"/>
    <cellStyle name="访问过的超链接" xfId="101" builtinId="9" hidden="1"/>
    <cellStyle name="访问过的超链接" xfId="103" builtinId="9" hidden="1"/>
    <cellStyle name="访问过的超链接" xfId="105" builtinId="9" hidden="1"/>
    <cellStyle name="访问过的超链接" xfId="107" builtinId="9" hidden="1"/>
    <cellStyle name="访问过的超链接" xfId="109" builtinId="9" hidden="1"/>
    <cellStyle name="访问过的超链接" xfId="111" builtinId="9" hidden="1"/>
    <cellStyle name="访问过的超链接" xfId="113" builtinId="9" hidden="1"/>
    <cellStyle name="访问过的超链接" xfId="115" builtinId="9" hidden="1"/>
    <cellStyle name="访问过的超链接" xfId="117" builtinId="9" hidden="1"/>
    <cellStyle name="访问过的超链接" xfId="119" builtinId="9" hidden="1"/>
    <cellStyle name="访问过的超链接" xfId="121" builtinId="9" hidden="1"/>
    <cellStyle name="访问过的超链接" xfId="123" builtinId="9" hidden="1"/>
    <cellStyle name="访问过的超链接" xfId="125" builtinId="9" hidden="1"/>
    <cellStyle name="访问过的超链接" xfId="127" builtinId="9" hidden="1"/>
    <cellStyle name="访问过的超链接" xfId="129" builtinId="9" hidden="1"/>
    <cellStyle name="访问过的超链接" xfId="131" builtinId="9" hidden="1"/>
    <cellStyle name="访问过的超链接" xfId="133" builtinId="9" hidden="1"/>
    <cellStyle name="访问过的超链接" xfId="135" builtinId="9" hidden="1"/>
    <cellStyle name="访问过的超链接" xfId="137" builtinId="9" hidden="1"/>
    <cellStyle name="访问过的超链接" xfId="139" builtinId="9" hidden="1"/>
    <cellStyle name="访问过的超链接" xfId="141" builtinId="9" hidden="1"/>
    <cellStyle name="访问过的超链接" xfId="143" builtinId="9" hidden="1"/>
    <cellStyle name="访问过的超链接" xfId="145" builtinId="9" hidden="1"/>
    <cellStyle name="访问过的超链接" xfId="155" builtinId="9" hidden="1"/>
    <cellStyle name="访问过的超链接" xfId="157" builtinId="9" hidden="1"/>
    <cellStyle name="访问过的超链接" xfId="159" builtinId="9" hidden="1"/>
    <cellStyle name="访问过的超链接" xfId="161" builtinId="9" hidden="1"/>
    <cellStyle name="访问过的超链接" xfId="163" builtinId="9" hidden="1"/>
    <cellStyle name="访问过的超链接" xfId="165" builtinId="9" hidden="1"/>
    <cellStyle name="访问过的超链接" xfId="167" builtinId="9" hidden="1"/>
    <cellStyle name="访问过的超链接" xfId="169" builtinId="9" hidden="1"/>
    <cellStyle name="访问过的超链接" xfId="171" builtinId="9" hidden="1"/>
    <cellStyle name="访问过的超链接" xfId="173" builtinId="9" hidden="1"/>
    <cellStyle name="访问过的超链接" xfId="175" builtinId="9" hidden="1"/>
    <cellStyle name="访问过的超链接" xfId="177" builtinId="9" hidden="1"/>
    <cellStyle name="访问过的超链接" xfId="179" builtinId="9" hidden="1"/>
    <cellStyle name="访问过的超链接" xfId="181" builtinId="9" hidden="1"/>
    <cellStyle name="访问过的超链接" xfId="183" builtinId="9" hidden="1"/>
    <cellStyle name="访问过的超链接" xfId="185" builtinId="9" hidden="1"/>
    <cellStyle name="访问过的超链接" xfId="187" builtinId="9" hidden="1"/>
    <cellStyle name="访问过的超链接" xfId="189" builtinId="9" hidden="1"/>
    <cellStyle name="访问过的超链接" xfId="191" builtinId="9" hidden="1"/>
    <cellStyle name="访问过的超链接" xfId="193" builtinId="9" hidden="1"/>
    <cellStyle name="访问过的超链接" xfId="195" builtinId="9" hidden="1"/>
    <cellStyle name="访问过的超链接" xfId="197" builtinId="9" hidden="1"/>
    <cellStyle name="货币 2" xfId="7"/>
    <cellStyle name="货币 2 2" xfId="151"/>
    <cellStyle name="货币 2 3" xfId="153"/>
    <cellStyle name="普通" xfId="0" builtinId="0"/>
    <cellStyle name="样式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平衡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90" zoomScaleNormal="90" zoomScaleSheetLayoutView="90" zoomScalePageLayoutView="90" workbookViewId="0">
      <selection activeCell="D30" sqref="D30"/>
    </sheetView>
  </sheetViews>
  <sheetFormatPr baseColWidth="10" defaultColWidth="9.5" defaultRowHeight="14" x14ac:dyDescent="0"/>
  <cols>
    <col min="1" max="1" width="6.5" style="7" customWidth="1"/>
    <col min="2" max="2" width="47.5" style="3" customWidth="1"/>
    <col min="3" max="3" width="20.5" style="3" customWidth="1"/>
    <col min="4" max="16384" width="9.5" style="3"/>
  </cols>
  <sheetData>
    <row r="1" spans="1:3" s="1" customFormat="1" ht="26.5" customHeight="1">
      <c r="A1" s="88" t="s">
        <v>12</v>
      </c>
      <c r="B1" s="89"/>
      <c r="C1" s="90"/>
    </row>
    <row r="2" spans="1:3" ht="18.75" customHeight="1">
      <c r="A2" s="4">
        <v>1</v>
      </c>
      <c r="B2" s="85" t="s">
        <v>122</v>
      </c>
      <c r="C2" s="5">
        <f>'Service Item'!I5</f>
        <v>122324</v>
      </c>
    </row>
    <row r="3" spans="1:3" ht="18.75" customHeight="1">
      <c r="A3" s="4">
        <v>2</v>
      </c>
      <c r="B3" s="11" t="str">
        <f>'Service Item'!B18</f>
        <v>餐饮</v>
      </c>
      <c r="C3" s="5">
        <f>'Service Item'!I18</f>
        <v>47704</v>
      </c>
    </row>
    <row r="4" spans="1:3" ht="18.75" customHeight="1">
      <c r="A4" s="4">
        <v>3</v>
      </c>
      <c r="B4" s="11" t="str">
        <f>'Service Item'!B27</f>
        <v xml:space="preserve">Setup </v>
      </c>
      <c r="C4" s="5">
        <f>'Service Item'!I27</f>
        <v>49000</v>
      </c>
    </row>
    <row r="5" spans="1:3" s="10" customFormat="1" ht="18.75" customHeight="1">
      <c r="A5" s="4">
        <v>4</v>
      </c>
      <c r="B5" s="11" t="str">
        <f>'Service Item'!B33</f>
        <v>AV</v>
      </c>
      <c r="C5" s="5">
        <f>'Service Item'!I33</f>
        <v>42000</v>
      </c>
    </row>
    <row r="6" spans="1:3" s="10" customFormat="1" ht="18.75" customHeight="1">
      <c r="A6" s="4">
        <v>5</v>
      </c>
      <c r="B6" s="11" t="str">
        <f>'Service Item'!B44</f>
        <v>物料</v>
      </c>
      <c r="C6" s="5">
        <f>'Service Item'!I44</f>
        <v>96600</v>
      </c>
    </row>
    <row r="7" spans="1:3" s="10" customFormat="1" ht="18.75" customHeight="1">
      <c r="A7" s="4">
        <v>6</v>
      </c>
      <c r="B7" s="11" t="str">
        <f>'Service Item'!B54</f>
        <v>抖音推广</v>
      </c>
      <c r="C7" s="5">
        <f>'Service Item'!I54</f>
        <v>30000</v>
      </c>
    </row>
    <row r="8" spans="1:3" s="10" customFormat="1" ht="18.75" customHeight="1">
      <c r="A8" s="4">
        <v>7</v>
      </c>
      <c r="B8" s="11" t="str">
        <f>'Service Item'!B57</f>
        <v>第三方人员及其他</v>
      </c>
      <c r="C8" s="5">
        <f>'Service Item'!I57</f>
        <v>56200</v>
      </c>
    </row>
    <row r="9" spans="1:3" ht="18.75" customHeight="1">
      <c r="A9" s="4">
        <v>8</v>
      </c>
      <c r="B9" s="11" t="str">
        <f>'Service Item'!B65</f>
        <v>人员差旅</v>
      </c>
      <c r="C9" s="5">
        <f>'Service Item'!I65</f>
        <v>34540</v>
      </c>
    </row>
    <row r="10" spans="1:3" ht="18.75" customHeight="1">
      <c r="A10" s="4">
        <v>9</v>
      </c>
      <c r="B10" s="6" t="str">
        <f>'Service Item'!B70</f>
        <v>Agency Fee 10%</v>
      </c>
      <c r="C10" s="5">
        <f>SUM(C2:C9)*0.1</f>
        <v>47836.800000000003</v>
      </c>
    </row>
    <row r="11" spans="1:3" ht="18.75" customHeight="1">
      <c r="A11" s="4">
        <v>10</v>
      </c>
      <c r="B11" s="6" t="s">
        <v>33</v>
      </c>
      <c r="C11" s="5">
        <f>SUM(C2:C10)</f>
        <v>526204.80000000005</v>
      </c>
    </row>
    <row r="12" spans="1:3" ht="18.75" customHeight="1">
      <c r="A12" s="4">
        <v>11</v>
      </c>
      <c r="B12" s="2" t="str">
        <f>'Service Item'!B72</f>
        <v>Tax 6%</v>
      </c>
      <c r="C12" s="5">
        <f>C11*0.06</f>
        <v>31572.288</v>
      </c>
    </row>
    <row r="13" spans="1:3" ht="18.75" customHeight="1">
      <c r="A13" s="86" t="s">
        <v>13</v>
      </c>
      <c r="B13" s="87"/>
      <c r="C13" s="12">
        <f>SUM(C11:C12)</f>
        <v>557777.08799999999</v>
      </c>
    </row>
    <row r="15" spans="1:3">
      <c r="C15" s="10"/>
    </row>
    <row r="16" spans="1:3">
      <c r="B16" s="8"/>
    </row>
    <row r="18" spans="2:2">
      <c r="B18" s="9"/>
    </row>
  </sheetData>
  <mergeCells count="2">
    <mergeCell ref="A13:B13"/>
    <mergeCell ref="A1:C1"/>
  </mergeCells>
  <phoneticPr fontId="6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pane xSplit="2" ySplit="4" topLeftCell="C61" activePane="bottomRight" state="frozen"/>
      <selection pane="topRight" activeCell="C1" sqref="C1"/>
      <selection pane="bottomLeft" activeCell="A6" sqref="A6"/>
      <selection pane="bottomRight" activeCell="C81" sqref="C81"/>
    </sheetView>
  </sheetViews>
  <sheetFormatPr baseColWidth="10" defaultColWidth="11.5" defaultRowHeight="18" customHeight="1" x14ac:dyDescent="0"/>
  <cols>
    <col min="1" max="1" width="18.1640625" style="75" customWidth="1"/>
    <col min="2" max="2" width="34" style="13" customWidth="1"/>
    <col min="3" max="3" width="71.5" style="13" customWidth="1"/>
    <col min="4" max="4" width="7.5" style="76" customWidth="1"/>
    <col min="5" max="7" width="8.83203125" style="77" customWidth="1"/>
    <col min="8" max="8" width="12.83203125" style="76" customWidth="1"/>
    <col min="9" max="9" width="21" style="78" customWidth="1"/>
    <col min="10" max="10" width="26.5" style="76" customWidth="1"/>
    <col min="11" max="11" width="15.5" style="13" customWidth="1"/>
    <col min="12" max="16384" width="11.5" style="13"/>
  </cols>
  <sheetData>
    <row r="1" spans="1:10" ht="21.75" customHeight="1">
      <c r="A1" s="106" t="s">
        <v>40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21.75" customHeight="1">
      <c r="A2" s="106" t="s">
        <v>42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21.75" customHeight="1">
      <c r="A3" s="14" t="s">
        <v>0</v>
      </c>
      <c r="B3" s="107" t="s">
        <v>1</v>
      </c>
      <c r="C3" s="107"/>
      <c r="D3" s="15" t="s">
        <v>9</v>
      </c>
      <c r="E3" s="14" t="s">
        <v>2</v>
      </c>
      <c r="F3" s="14" t="s">
        <v>51</v>
      </c>
      <c r="G3" s="14" t="s">
        <v>8</v>
      </c>
      <c r="H3" s="107" t="s">
        <v>3</v>
      </c>
      <c r="I3" s="107"/>
      <c r="J3" s="16" t="s">
        <v>6</v>
      </c>
    </row>
    <row r="4" spans="1:10" ht="36">
      <c r="A4" s="14"/>
      <c r="B4" s="14"/>
      <c r="C4" s="14"/>
      <c r="D4" s="14"/>
      <c r="E4" s="14"/>
      <c r="F4" s="14"/>
      <c r="G4" s="14"/>
      <c r="H4" s="14" t="s">
        <v>4</v>
      </c>
      <c r="I4" s="14" t="s">
        <v>5</v>
      </c>
      <c r="J4" s="14"/>
    </row>
    <row r="5" spans="1:10" s="20" customFormat="1">
      <c r="A5" s="17">
        <v>1</v>
      </c>
      <c r="B5" s="18" t="s">
        <v>103</v>
      </c>
      <c r="C5" s="17"/>
      <c r="D5" s="17"/>
      <c r="E5" s="17"/>
      <c r="F5" s="17"/>
      <c r="G5" s="17"/>
      <c r="H5" s="17"/>
      <c r="I5" s="19">
        <f>SUM(I6:I17)</f>
        <v>122324</v>
      </c>
      <c r="J5" s="17"/>
    </row>
    <row r="6" spans="1:10" s="20" customFormat="1">
      <c r="A6" s="101" t="s">
        <v>43</v>
      </c>
      <c r="B6" s="111" t="s">
        <v>104</v>
      </c>
      <c r="C6" s="21" t="s">
        <v>44</v>
      </c>
      <c r="D6" s="22" t="s">
        <v>47</v>
      </c>
      <c r="E6" s="80">
        <v>1</v>
      </c>
      <c r="F6" s="22">
        <v>1.5</v>
      </c>
      <c r="G6" s="80">
        <v>1</v>
      </c>
      <c r="H6" s="80">
        <v>8000</v>
      </c>
      <c r="I6" s="23">
        <f>E6*F6*G6*H6</f>
        <v>12000</v>
      </c>
      <c r="J6" s="24"/>
    </row>
    <row r="7" spans="1:10" s="20" customFormat="1">
      <c r="A7" s="102"/>
      <c r="B7" s="112"/>
      <c r="C7" s="21" t="s">
        <v>61</v>
      </c>
      <c r="D7" s="22" t="s">
        <v>47</v>
      </c>
      <c r="E7" s="22">
        <v>60</v>
      </c>
      <c r="F7" s="22">
        <v>2</v>
      </c>
      <c r="G7" s="22">
        <v>1</v>
      </c>
      <c r="H7" s="80">
        <v>48</v>
      </c>
      <c r="I7" s="23">
        <f>E7*F7*G7*H7</f>
        <v>5760</v>
      </c>
      <c r="J7" s="24"/>
    </row>
    <row r="8" spans="1:10" s="20" customFormat="1">
      <c r="A8" s="102"/>
      <c r="B8" s="113"/>
      <c r="C8" s="21" t="s">
        <v>62</v>
      </c>
      <c r="D8" s="22" t="s">
        <v>47</v>
      </c>
      <c r="E8" s="22">
        <v>27</v>
      </c>
      <c r="F8" s="22">
        <v>1</v>
      </c>
      <c r="G8" s="22">
        <v>1</v>
      </c>
      <c r="H8" s="80">
        <v>500</v>
      </c>
      <c r="I8" s="23">
        <f>E8*F8*G8*H8</f>
        <v>13500</v>
      </c>
      <c r="J8" s="24"/>
    </row>
    <row r="9" spans="1:10" s="20" customFormat="1">
      <c r="A9" s="102"/>
      <c r="B9" s="111" t="s">
        <v>105</v>
      </c>
      <c r="C9" s="21" t="s">
        <v>63</v>
      </c>
      <c r="D9" s="22" t="s">
        <v>47</v>
      </c>
      <c r="E9" s="22">
        <v>1</v>
      </c>
      <c r="F9" s="22">
        <v>1</v>
      </c>
      <c r="G9" s="22">
        <v>1</v>
      </c>
      <c r="H9" s="80">
        <v>6000</v>
      </c>
      <c r="I9" s="23">
        <f t="shared" ref="I9" si="0">E9*F9*G9*H9</f>
        <v>6000</v>
      </c>
      <c r="J9" s="24"/>
    </row>
    <row r="10" spans="1:10" s="20" customFormat="1">
      <c r="A10" s="102"/>
      <c r="B10" s="112"/>
      <c r="C10" s="21" t="s">
        <v>64</v>
      </c>
      <c r="D10" s="22" t="s">
        <v>47</v>
      </c>
      <c r="E10" s="22">
        <v>25</v>
      </c>
      <c r="F10" s="22">
        <v>1</v>
      </c>
      <c r="G10" s="22">
        <v>1</v>
      </c>
      <c r="H10" s="80">
        <v>48</v>
      </c>
      <c r="I10" s="23">
        <f t="shared" ref="I10:I17" si="1">E10*F10*G10*H10</f>
        <v>1200</v>
      </c>
      <c r="J10" s="24"/>
    </row>
    <row r="11" spans="1:10" s="20" customFormat="1">
      <c r="A11" s="102"/>
      <c r="B11" s="113"/>
      <c r="C11" s="21" t="s">
        <v>62</v>
      </c>
      <c r="D11" s="22" t="s">
        <v>47</v>
      </c>
      <c r="E11" s="22">
        <v>12</v>
      </c>
      <c r="F11" s="22">
        <v>2</v>
      </c>
      <c r="G11" s="22">
        <v>1</v>
      </c>
      <c r="H11" s="80">
        <v>500</v>
      </c>
      <c r="I11" s="23">
        <f t="shared" si="1"/>
        <v>12000</v>
      </c>
      <c r="J11" s="24"/>
    </row>
    <row r="12" spans="1:10" s="20" customFormat="1">
      <c r="A12" s="102"/>
      <c r="B12" s="114" t="s">
        <v>110</v>
      </c>
      <c r="C12" s="21" t="s">
        <v>63</v>
      </c>
      <c r="D12" s="22" t="s">
        <v>47</v>
      </c>
      <c r="E12" s="22">
        <v>1</v>
      </c>
      <c r="F12" s="22">
        <v>1.5</v>
      </c>
      <c r="G12" s="22">
        <v>1</v>
      </c>
      <c r="H12" s="80">
        <v>8000</v>
      </c>
      <c r="I12" s="23">
        <f t="shared" si="1"/>
        <v>12000</v>
      </c>
      <c r="J12" s="24"/>
    </row>
    <row r="13" spans="1:10" s="20" customFormat="1">
      <c r="A13" s="102"/>
      <c r="B13" s="112"/>
      <c r="C13" s="21" t="s">
        <v>61</v>
      </c>
      <c r="D13" s="22" t="s">
        <v>47</v>
      </c>
      <c r="E13" s="22">
        <v>50</v>
      </c>
      <c r="F13" s="22">
        <v>2</v>
      </c>
      <c r="G13" s="22">
        <v>1</v>
      </c>
      <c r="H13" s="80">
        <v>58</v>
      </c>
      <c r="I13" s="23">
        <f t="shared" si="1"/>
        <v>5800</v>
      </c>
      <c r="J13" s="24"/>
    </row>
    <row r="14" spans="1:10" s="20" customFormat="1">
      <c r="A14" s="102"/>
      <c r="B14" s="113"/>
      <c r="C14" s="21" t="s">
        <v>62</v>
      </c>
      <c r="D14" s="22" t="s">
        <v>47</v>
      </c>
      <c r="E14" s="22">
        <v>20</v>
      </c>
      <c r="F14" s="22">
        <v>2</v>
      </c>
      <c r="G14" s="22">
        <v>1</v>
      </c>
      <c r="H14" s="80">
        <v>600</v>
      </c>
      <c r="I14" s="23">
        <f t="shared" si="1"/>
        <v>24000</v>
      </c>
      <c r="J14" s="24"/>
    </row>
    <row r="15" spans="1:10" s="20" customFormat="1">
      <c r="A15" s="102"/>
      <c r="B15" s="111" t="s">
        <v>106</v>
      </c>
      <c r="C15" s="21" t="s">
        <v>63</v>
      </c>
      <c r="D15" s="22" t="s">
        <v>47</v>
      </c>
      <c r="E15" s="22">
        <v>1</v>
      </c>
      <c r="F15" s="22">
        <v>1</v>
      </c>
      <c r="G15" s="22">
        <v>1</v>
      </c>
      <c r="H15" s="80">
        <v>6000</v>
      </c>
      <c r="I15" s="23">
        <f t="shared" si="1"/>
        <v>6000</v>
      </c>
      <c r="J15" s="24"/>
    </row>
    <row r="16" spans="1:10" s="20" customFormat="1">
      <c r="A16" s="102"/>
      <c r="B16" s="112"/>
      <c r="C16" s="21" t="s">
        <v>64</v>
      </c>
      <c r="D16" s="22" t="s">
        <v>47</v>
      </c>
      <c r="E16" s="22">
        <v>43</v>
      </c>
      <c r="F16" s="22">
        <v>1</v>
      </c>
      <c r="G16" s="22">
        <v>1</v>
      </c>
      <c r="H16" s="80">
        <v>48</v>
      </c>
      <c r="I16" s="23">
        <f t="shared" si="1"/>
        <v>2064</v>
      </c>
      <c r="J16" s="24"/>
    </row>
    <row r="17" spans="1:10" s="20" customFormat="1">
      <c r="A17" s="103"/>
      <c r="B17" s="113"/>
      <c r="C17" s="21" t="s">
        <v>62</v>
      </c>
      <c r="D17" s="22" t="s">
        <v>47</v>
      </c>
      <c r="E17" s="22">
        <v>22</v>
      </c>
      <c r="F17" s="22">
        <v>2</v>
      </c>
      <c r="G17" s="22">
        <v>1</v>
      </c>
      <c r="H17" s="80">
        <v>500</v>
      </c>
      <c r="I17" s="23">
        <f t="shared" si="1"/>
        <v>22000</v>
      </c>
      <c r="J17" s="24"/>
    </row>
    <row r="18" spans="1:10" s="20" customFormat="1">
      <c r="A18" s="25">
        <v>2</v>
      </c>
      <c r="B18" s="26" t="s">
        <v>65</v>
      </c>
      <c r="C18" s="25"/>
      <c r="D18" s="25"/>
      <c r="E18" s="25"/>
      <c r="F18" s="25"/>
      <c r="G18" s="25"/>
      <c r="H18" s="25"/>
      <c r="I18" s="19">
        <f>SUM(I19:I26)</f>
        <v>47704</v>
      </c>
      <c r="J18" s="17"/>
    </row>
    <row r="19" spans="1:10" s="20" customFormat="1">
      <c r="A19" s="101" t="s">
        <v>45</v>
      </c>
      <c r="B19" s="99" t="s">
        <v>56</v>
      </c>
      <c r="C19" s="21" t="s">
        <v>46</v>
      </c>
      <c r="D19" s="22" t="s">
        <v>48</v>
      </c>
      <c r="E19" s="22">
        <v>60</v>
      </c>
      <c r="F19" s="22">
        <v>1</v>
      </c>
      <c r="G19" s="22">
        <v>1</v>
      </c>
      <c r="H19" s="80">
        <v>88</v>
      </c>
      <c r="I19" s="23">
        <f>E19*F19*G19*H19</f>
        <v>5280</v>
      </c>
      <c r="J19" s="24"/>
    </row>
    <row r="20" spans="1:10" s="20" customFormat="1">
      <c r="A20" s="102"/>
      <c r="B20" s="100"/>
      <c r="C20" s="21" t="s">
        <v>66</v>
      </c>
      <c r="D20" s="22" t="s">
        <v>47</v>
      </c>
      <c r="E20" s="22">
        <v>60</v>
      </c>
      <c r="F20" s="22">
        <v>1</v>
      </c>
      <c r="G20" s="22">
        <v>1</v>
      </c>
      <c r="H20" s="80">
        <v>100</v>
      </c>
      <c r="I20" s="23">
        <f t="shared" ref="I20:I26" si="2">E20*F20*G20*H20</f>
        <v>6000</v>
      </c>
      <c r="J20" s="24"/>
    </row>
    <row r="21" spans="1:10" s="20" customFormat="1">
      <c r="A21" s="102"/>
      <c r="B21" s="99" t="s">
        <v>49</v>
      </c>
      <c r="C21" s="21" t="s">
        <v>46</v>
      </c>
      <c r="D21" s="22" t="s">
        <v>47</v>
      </c>
      <c r="E21" s="22">
        <v>30</v>
      </c>
      <c r="F21" s="22">
        <v>1</v>
      </c>
      <c r="G21" s="22">
        <v>1</v>
      </c>
      <c r="H21" s="80">
        <v>88</v>
      </c>
      <c r="I21" s="23">
        <f t="shared" si="2"/>
        <v>2640</v>
      </c>
      <c r="J21" s="24"/>
    </row>
    <row r="22" spans="1:10" s="20" customFormat="1">
      <c r="A22" s="102"/>
      <c r="B22" s="100"/>
      <c r="C22" s="21" t="s">
        <v>66</v>
      </c>
      <c r="D22" s="22" t="s">
        <v>47</v>
      </c>
      <c r="E22" s="22">
        <v>30</v>
      </c>
      <c r="F22" s="22">
        <v>2</v>
      </c>
      <c r="G22" s="22">
        <v>1</v>
      </c>
      <c r="H22" s="80">
        <v>100</v>
      </c>
      <c r="I22" s="23">
        <f t="shared" si="2"/>
        <v>6000</v>
      </c>
      <c r="J22" s="24"/>
    </row>
    <row r="23" spans="1:10" s="20" customFormat="1">
      <c r="A23" s="102"/>
      <c r="B23" s="99" t="s">
        <v>110</v>
      </c>
      <c r="C23" s="21" t="s">
        <v>67</v>
      </c>
      <c r="D23" s="22" t="s">
        <v>47</v>
      </c>
      <c r="E23" s="22">
        <v>50</v>
      </c>
      <c r="F23" s="22">
        <v>1</v>
      </c>
      <c r="G23" s="22">
        <v>1</v>
      </c>
      <c r="H23" s="80">
        <v>108</v>
      </c>
      <c r="I23" s="23">
        <f t="shared" si="2"/>
        <v>5400</v>
      </c>
      <c r="J23" s="24"/>
    </row>
    <row r="24" spans="1:10" s="20" customFormat="1">
      <c r="A24" s="102"/>
      <c r="B24" s="100"/>
      <c r="C24" s="21" t="s">
        <v>66</v>
      </c>
      <c r="D24" s="22" t="s">
        <v>47</v>
      </c>
      <c r="E24" s="22">
        <v>50</v>
      </c>
      <c r="F24" s="22">
        <v>2</v>
      </c>
      <c r="G24" s="22">
        <v>1</v>
      </c>
      <c r="H24" s="80">
        <v>100</v>
      </c>
      <c r="I24" s="23">
        <f t="shared" si="2"/>
        <v>10000</v>
      </c>
      <c r="J24" s="24"/>
    </row>
    <row r="25" spans="1:10" s="20" customFormat="1">
      <c r="A25" s="102"/>
      <c r="B25" s="99" t="s">
        <v>50</v>
      </c>
      <c r="C25" s="21" t="s">
        <v>46</v>
      </c>
      <c r="D25" s="22" t="s">
        <v>47</v>
      </c>
      <c r="E25" s="22">
        <v>43</v>
      </c>
      <c r="F25" s="22">
        <v>1</v>
      </c>
      <c r="G25" s="22">
        <v>1</v>
      </c>
      <c r="H25" s="80">
        <v>88</v>
      </c>
      <c r="I25" s="23">
        <f t="shared" si="2"/>
        <v>3784</v>
      </c>
      <c r="J25" s="24"/>
    </row>
    <row r="26" spans="1:10" s="20" customFormat="1">
      <c r="A26" s="103"/>
      <c r="B26" s="100"/>
      <c r="C26" s="21" t="s">
        <v>66</v>
      </c>
      <c r="D26" s="22" t="s">
        <v>47</v>
      </c>
      <c r="E26" s="22">
        <v>43</v>
      </c>
      <c r="F26" s="22">
        <v>2</v>
      </c>
      <c r="G26" s="22">
        <v>1</v>
      </c>
      <c r="H26" s="80">
        <v>100</v>
      </c>
      <c r="I26" s="23">
        <f t="shared" si="2"/>
        <v>8600</v>
      </c>
      <c r="J26" s="24"/>
    </row>
    <row r="27" spans="1:10" ht="18" customHeight="1">
      <c r="A27" s="27">
        <v>3</v>
      </c>
      <c r="B27" s="28" t="s">
        <v>98</v>
      </c>
      <c r="C27" s="29"/>
      <c r="D27" s="30"/>
      <c r="E27" s="31"/>
      <c r="F27" s="31"/>
      <c r="G27" s="31"/>
      <c r="H27" s="32"/>
      <c r="I27" s="33">
        <f>SUM(I28:I32)</f>
        <v>49000</v>
      </c>
      <c r="J27" s="32"/>
    </row>
    <row r="28" spans="1:10" ht="18" customHeight="1">
      <c r="A28" s="94" t="s">
        <v>120</v>
      </c>
      <c r="B28" s="34" t="s">
        <v>16</v>
      </c>
      <c r="C28" s="34" t="s">
        <v>41</v>
      </c>
      <c r="D28" s="35" t="s">
        <v>20</v>
      </c>
      <c r="E28" s="36">
        <v>12</v>
      </c>
      <c r="F28" s="36">
        <v>1</v>
      </c>
      <c r="G28" s="36">
        <v>7</v>
      </c>
      <c r="H28" s="81">
        <v>300</v>
      </c>
      <c r="I28" s="37">
        <f>E28*F28*G28*H28</f>
        <v>25200</v>
      </c>
      <c r="J28" s="38"/>
    </row>
    <row r="29" spans="1:10" ht="18" customHeight="1">
      <c r="A29" s="95"/>
      <c r="B29" s="34" t="s">
        <v>119</v>
      </c>
      <c r="C29" s="34"/>
      <c r="D29" s="35" t="s">
        <v>21</v>
      </c>
      <c r="E29" s="36">
        <v>1</v>
      </c>
      <c r="F29" s="36">
        <v>1</v>
      </c>
      <c r="G29" s="36">
        <v>7</v>
      </c>
      <c r="H29" s="81">
        <v>300</v>
      </c>
      <c r="I29" s="37">
        <f t="shared" ref="I29" si="3">E29*F29*G29*H29</f>
        <v>2100</v>
      </c>
      <c r="J29" s="38"/>
    </row>
    <row r="30" spans="1:10" ht="18" customHeight="1">
      <c r="A30" s="95"/>
      <c r="B30" s="34" t="s">
        <v>60</v>
      </c>
      <c r="C30" s="34" t="s">
        <v>111</v>
      </c>
      <c r="D30" s="35" t="s">
        <v>21</v>
      </c>
      <c r="E30" s="36">
        <v>1</v>
      </c>
      <c r="F30" s="36">
        <v>1</v>
      </c>
      <c r="G30" s="36">
        <v>7</v>
      </c>
      <c r="H30" s="81">
        <v>500</v>
      </c>
      <c r="I30" s="37">
        <f t="shared" ref="I30:I32" si="4">E30*F30*G30*H30</f>
        <v>3500</v>
      </c>
      <c r="J30" s="38"/>
    </row>
    <row r="31" spans="1:10" ht="18" customHeight="1">
      <c r="A31" s="95"/>
      <c r="B31" s="34" t="s">
        <v>22</v>
      </c>
      <c r="C31" s="34" t="s">
        <v>36</v>
      </c>
      <c r="D31" s="35" t="s">
        <v>10</v>
      </c>
      <c r="E31" s="36">
        <v>6</v>
      </c>
      <c r="F31" s="36">
        <v>1</v>
      </c>
      <c r="G31" s="36">
        <v>7</v>
      </c>
      <c r="H31" s="81">
        <v>300</v>
      </c>
      <c r="I31" s="37">
        <f t="shared" si="4"/>
        <v>12600</v>
      </c>
      <c r="J31" s="38"/>
    </row>
    <row r="32" spans="1:10" ht="18" customHeight="1">
      <c r="A32" s="96"/>
      <c r="B32" s="34" t="s">
        <v>17</v>
      </c>
      <c r="C32" s="34" t="s">
        <v>37</v>
      </c>
      <c r="D32" s="35" t="s">
        <v>21</v>
      </c>
      <c r="E32" s="36">
        <v>2</v>
      </c>
      <c r="F32" s="36">
        <v>1</v>
      </c>
      <c r="G32" s="36">
        <v>7</v>
      </c>
      <c r="H32" s="81">
        <v>400</v>
      </c>
      <c r="I32" s="37">
        <f t="shared" si="4"/>
        <v>5600</v>
      </c>
      <c r="J32" s="38"/>
    </row>
    <row r="33" spans="1:10" ht="18" customHeight="1">
      <c r="A33" s="27">
        <v>4</v>
      </c>
      <c r="B33" s="39" t="s">
        <v>99</v>
      </c>
      <c r="C33" s="39"/>
      <c r="D33" s="40"/>
      <c r="E33" s="41"/>
      <c r="F33" s="41"/>
      <c r="G33" s="41"/>
      <c r="H33" s="82"/>
      <c r="I33" s="33">
        <f>SUM(I34:I43)</f>
        <v>42000</v>
      </c>
      <c r="J33" s="42"/>
    </row>
    <row r="34" spans="1:10" ht="18" customHeight="1">
      <c r="A34" s="95" t="s">
        <v>100</v>
      </c>
      <c r="B34" s="34" t="s">
        <v>18</v>
      </c>
      <c r="C34" s="34"/>
      <c r="D34" s="35" t="s">
        <v>10</v>
      </c>
      <c r="E34" s="36">
        <v>4</v>
      </c>
      <c r="F34" s="36">
        <v>1</v>
      </c>
      <c r="G34" s="36">
        <v>7</v>
      </c>
      <c r="H34" s="81">
        <v>300</v>
      </c>
      <c r="I34" s="37">
        <f>E34*F34*G34*H34</f>
        <v>8400</v>
      </c>
      <c r="J34" s="38"/>
    </row>
    <row r="35" spans="1:10" ht="18" customHeight="1">
      <c r="A35" s="95"/>
      <c r="B35" s="34" t="s">
        <v>68</v>
      </c>
      <c r="C35" s="34"/>
      <c r="D35" s="35" t="s">
        <v>10</v>
      </c>
      <c r="E35" s="36">
        <v>4</v>
      </c>
      <c r="F35" s="36">
        <v>1</v>
      </c>
      <c r="G35" s="36">
        <v>7</v>
      </c>
      <c r="H35" s="81">
        <v>200</v>
      </c>
      <c r="I35" s="37">
        <f>E35*F35*G35*H35</f>
        <v>5600</v>
      </c>
      <c r="J35" s="38"/>
    </row>
    <row r="36" spans="1:10" ht="18" customHeight="1">
      <c r="A36" s="95"/>
      <c r="B36" s="34" t="s">
        <v>94</v>
      </c>
      <c r="C36" s="34"/>
      <c r="D36" s="35" t="s">
        <v>95</v>
      </c>
      <c r="E36" s="36">
        <v>1</v>
      </c>
      <c r="F36" s="36">
        <v>1</v>
      </c>
      <c r="G36" s="36">
        <v>7</v>
      </c>
      <c r="H36" s="81">
        <v>1000</v>
      </c>
      <c r="I36" s="37">
        <f t="shared" ref="I36:I43" si="5">E36*F36*G36*H36</f>
        <v>7000</v>
      </c>
      <c r="J36" s="38"/>
    </row>
    <row r="37" spans="1:10" ht="18" customHeight="1">
      <c r="A37" s="95"/>
      <c r="B37" s="34" t="s">
        <v>69</v>
      </c>
      <c r="C37" s="34"/>
      <c r="D37" s="35" t="s">
        <v>10</v>
      </c>
      <c r="E37" s="36">
        <v>1</v>
      </c>
      <c r="F37" s="36">
        <v>1</v>
      </c>
      <c r="G37" s="36">
        <v>7</v>
      </c>
      <c r="H37" s="81">
        <v>300</v>
      </c>
      <c r="I37" s="37">
        <f t="shared" si="5"/>
        <v>2100</v>
      </c>
      <c r="J37" s="38"/>
    </row>
    <row r="38" spans="1:10" ht="18" customHeight="1">
      <c r="A38" s="95"/>
      <c r="B38" s="34" t="s">
        <v>70</v>
      </c>
      <c r="C38" s="34"/>
      <c r="D38" s="35" t="s">
        <v>10</v>
      </c>
      <c r="E38" s="36">
        <v>1</v>
      </c>
      <c r="F38" s="36">
        <v>1</v>
      </c>
      <c r="G38" s="36">
        <v>7</v>
      </c>
      <c r="H38" s="81">
        <v>500</v>
      </c>
      <c r="I38" s="37">
        <f t="shared" si="5"/>
        <v>3500</v>
      </c>
      <c r="J38" s="38"/>
    </row>
    <row r="39" spans="1:10" ht="18" customHeight="1">
      <c r="A39" s="95"/>
      <c r="B39" s="34" t="s">
        <v>71</v>
      </c>
      <c r="C39" s="34"/>
      <c r="D39" s="35" t="s">
        <v>10</v>
      </c>
      <c r="E39" s="36">
        <v>1</v>
      </c>
      <c r="F39" s="36">
        <v>1</v>
      </c>
      <c r="G39" s="36">
        <v>7</v>
      </c>
      <c r="H39" s="81">
        <v>400</v>
      </c>
      <c r="I39" s="37">
        <f t="shared" si="5"/>
        <v>2800</v>
      </c>
      <c r="J39" s="38"/>
    </row>
    <row r="40" spans="1:10" ht="18" customHeight="1">
      <c r="A40" s="95"/>
      <c r="B40" s="34" t="s">
        <v>19</v>
      </c>
      <c r="C40" s="34"/>
      <c r="D40" s="35" t="s">
        <v>10</v>
      </c>
      <c r="E40" s="36">
        <v>2</v>
      </c>
      <c r="F40" s="36">
        <v>1</v>
      </c>
      <c r="G40" s="36">
        <v>7</v>
      </c>
      <c r="H40" s="81">
        <v>100</v>
      </c>
      <c r="I40" s="37">
        <f t="shared" si="5"/>
        <v>1400</v>
      </c>
      <c r="J40" s="38"/>
    </row>
    <row r="41" spans="1:10" ht="18" customHeight="1">
      <c r="A41" s="95"/>
      <c r="B41" s="34" t="s">
        <v>29</v>
      </c>
      <c r="C41" s="34"/>
      <c r="D41" s="35" t="s">
        <v>30</v>
      </c>
      <c r="E41" s="36">
        <v>2</v>
      </c>
      <c r="F41" s="36">
        <v>1</v>
      </c>
      <c r="G41" s="36">
        <v>7</v>
      </c>
      <c r="H41" s="81">
        <v>100</v>
      </c>
      <c r="I41" s="37">
        <f t="shared" si="5"/>
        <v>1400</v>
      </c>
      <c r="J41" s="38"/>
    </row>
    <row r="42" spans="1:10" ht="18" customHeight="1">
      <c r="A42" s="95"/>
      <c r="B42" s="34" t="s">
        <v>72</v>
      </c>
      <c r="C42" s="34" t="s">
        <v>73</v>
      </c>
      <c r="D42" s="35" t="s">
        <v>10</v>
      </c>
      <c r="E42" s="36">
        <v>2</v>
      </c>
      <c r="F42" s="36">
        <v>1</v>
      </c>
      <c r="G42" s="36">
        <v>7</v>
      </c>
      <c r="H42" s="81">
        <v>300</v>
      </c>
      <c r="I42" s="37">
        <f t="shared" si="5"/>
        <v>4200</v>
      </c>
      <c r="J42" s="38"/>
    </row>
    <row r="43" spans="1:10" ht="18" customHeight="1">
      <c r="A43" s="96"/>
      <c r="B43" s="34" t="s">
        <v>74</v>
      </c>
      <c r="C43" s="34" t="s">
        <v>38</v>
      </c>
      <c r="D43" s="35" t="s">
        <v>21</v>
      </c>
      <c r="E43" s="36">
        <v>2</v>
      </c>
      <c r="F43" s="36">
        <v>1</v>
      </c>
      <c r="G43" s="36">
        <v>7</v>
      </c>
      <c r="H43" s="81">
        <v>400</v>
      </c>
      <c r="I43" s="37">
        <f t="shared" si="5"/>
        <v>5600</v>
      </c>
      <c r="J43" s="38"/>
    </row>
    <row r="44" spans="1:10" s="46" customFormat="1" ht="19.5" customHeight="1">
      <c r="A44" s="27">
        <v>5</v>
      </c>
      <c r="B44" s="43" t="s">
        <v>35</v>
      </c>
      <c r="C44" s="28"/>
      <c r="D44" s="44"/>
      <c r="E44" s="31"/>
      <c r="F44" s="31"/>
      <c r="G44" s="31"/>
      <c r="H44" s="32"/>
      <c r="I44" s="33">
        <f>SUM(I45:I53)</f>
        <v>96600</v>
      </c>
      <c r="J44" s="45"/>
    </row>
    <row r="45" spans="1:10" s="46" customFormat="1" ht="18" customHeight="1">
      <c r="A45" s="108" t="s">
        <v>35</v>
      </c>
      <c r="B45" s="47" t="s">
        <v>75</v>
      </c>
      <c r="C45" s="47" t="s">
        <v>101</v>
      </c>
      <c r="D45" s="35" t="s">
        <v>34</v>
      </c>
      <c r="E45" s="48">
        <v>1</v>
      </c>
      <c r="F45" s="48">
        <v>1</v>
      </c>
      <c r="G45" s="36">
        <v>7</v>
      </c>
      <c r="H45" s="81">
        <v>500</v>
      </c>
      <c r="I45" s="49">
        <f>E45*F45*G45*H45</f>
        <v>3500</v>
      </c>
      <c r="J45" s="50"/>
    </row>
    <row r="46" spans="1:10" s="46" customFormat="1" ht="18" customHeight="1">
      <c r="A46" s="109"/>
      <c r="B46" s="47" t="s">
        <v>76</v>
      </c>
      <c r="C46" s="47" t="s">
        <v>114</v>
      </c>
      <c r="D46" s="35" t="s">
        <v>52</v>
      </c>
      <c r="E46" s="48">
        <v>50</v>
      </c>
      <c r="F46" s="48">
        <v>1</v>
      </c>
      <c r="G46" s="36">
        <v>7</v>
      </c>
      <c r="H46" s="81">
        <v>50</v>
      </c>
      <c r="I46" s="49">
        <f t="shared" ref="I46:I53" si="6">E46*F46*G46*H46</f>
        <v>17500</v>
      </c>
      <c r="J46" s="50"/>
    </row>
    <row r="47" spans="1:10" s="46" customFormat="1" ht="18" customHeight="1">
      <c r="A47" s="109"/>
      <c r="B47" s="47" t="s">
        <v>112</v>
      </c>
      <c r="C47" s="47" t="s">
        <v>113</v>
      </c>
      <c r="D47" s="35" t="s">
        <v>21</v>
      </c>
      <c r="E47" s="48">
        <v>20</v>
      </c>
      <c r="F47" s="48">
        <v>1</v>
      </c>
      <c r="G47" s="36">
        <v>7</v>
      </c>
      <c r="H47" s="81">
        <v>400</v>
      </c>
      <c r="I47" s="49">
        <f t="shared" ref="I47" si="7">E47*F47*G47*H47</f>
        <v>56000</v>
      </c>
      <c r="J47" s="50"/>
    </row>
    <row r="48" spans="1:10" s="46" customFormat="1" ht="18" customHeight="1">
      <c r="A48" s="109"/>
      <c r="B48" s="47" t="s">
        <v>115</v>
      </c>
      <c r="C48" s="47" t="s">
        <v>116</v>
      </c>
      <c r="D48" s="35" t="s">
        <v>21</v>
      </c>
      <c r="E48" s="48">
        <v>3</v>
      </c>
      <c r="F48" s="48">
        <v>1</v>
      </c>
      <c r="G48" s="36">
        <v>4</v>
      </c>
      <c r="H48" s="81">
        <v>150</v>
      </c>
      <c r="I48" s="49">
        <f t="shared" ref="I48" si="8">E48*F48*G48*H48</f>
        <v>1800</v>
      </c>
      <c r="J48" s="50"/>
    </row>
    <row r="49" spans="1:10" s="46" customFormat="1" ht="18" customHeight="1">
      <c r="A49" s="109"/>
      <c r="B49" s="47" t="s">
        <v>117</v>
      </c>
      <c r="C49" s="47" t="s">
        <v>118</v>
      </c>
      <c r="D49" s="35" t="s">
        <v>21</v>
      </c>
      <c r="E49" s="48">
        <v>10</v>
      </c>
      <c r="F49" s="48">
        <v>1</v>
      </c>
      <c r="G49" s="36">
        <v>4</v>
      </c>
      <c r="H49" s="81">
        <v>120</v>
      </c>
      <c r="I49" s="49">
        <f t="shared" ref="I49" si="9">E49*F49*G49*H49</f>
        <v>4800</v>
      </c>
      <c r="J49" s="50"/>
    </row>
    <row r="50" spans="1:10" s="55" customFormat="1" ht="18" customHeight="1">
      <c r="A50" s="109"/>
      <c r="B50" s="34" t="s">
        <v>59</v>
      </c>
      <c r="C50" s="34"/>
      <c r="D50" s="51" t="s">
        <v>39</v>
      </c>
      <c r="E50" s="53">
        <v>1</v>
      </c>
      <c r="F50" s="53">
        <v>1</v>
      </c>
      <c r="G50" s="36">
        <v>7</v>
      </c>
      <c r="H50" s="38">
        <v>600</v>
      </c>
      <c r="I50" s="37">
        <f t="shared" si="6"/>
        <v>4200</v>
      </c>
      <c r="J50" s="54"/>
    </row>
    <row r="51" spans="1:10" s="55" customFormat="1" ht="18" customHeight="1">
      <c r="A51" s="109"/>
      <c r="B51" s="34" t="s">
        <v>121</v>
      </c>
      <c r="C51" s="34"/>
      <c r="D51" s="51" t="s">
        <v>10</v>
      </c>
      <c r="E51" s="56">
        <v>1</v>
      </c>
      <c r="F51" s="53">
        <v>1</v>
      </c>
      <c r="G51" s="36">
        <v>4</v>
      </c>
      <c r="H51" s="81">
        <v>500</v>
      </c>
      <c r="I51" s="49">
        <f t="shared" ref="I51" si="10">E51*F51*G51*H51</f>
        <v>2000</v>
      </c>
      <c r="J51" s="57"/>
    </row>
    <row r="52" spans="1:10" ht="18" customHeight="1">
      <c r="A52" s="109"/>
      <c r="B52" s="34" t="s">
        <v>77</v>
      </c>
      <c r="C52" s="34"/>
      <c r="D52" s="51" t="s">
        <v>53</v>
      </c>
      <c r="E52" s="56">
        <v>1</v>
      </c>
      <c r="F52" s="53">
        <v>1</v>
      </c>
      <c r="G52" s="36">
        <v>4</v>
      </c>
      <c r="H52" s="81">
        <v>300</v>
      </c>
      <c r="I52" s="49">
        <f t="shared" si="6"/>
        <v>1200</v>
      </c>
      <c r="J52" s="57"/>
    </row>
    <row r="53" spans="1:10" s="46" customFormat="1" ht="18" customHeight="1">
      <c r="A53" s="110"/>
      <c r="B53" s="34" t="s">
        <v>23</v>
      </c>
      <c r="C53" s="34"/>
      <c r="D53" s="51" t="s">
        <v>24</v>
      </c>
      <c r="E53" s="52">
        <v>2</v>
      </c>
      <c r="F53" s="58">
        <v>1</v>
      </c>
      <c r="G53" s="36">
        <v>7</v>
      </c>
      <c r="H53" s="62">
        <v>400</v>
      </c>
      <c r="I53" s="49">
        <f t="shared" si="6"/>
        <v>5600</v>
      </c>
      <c r="J53" s="51"/>
    </row>
    <row r="54" spans="1:10" s="46" customFormat="1" ht="18" customHeight="1">
      <c r="A54" s="59">
        <v>6</v>
      </c>
      <c r="B54" s="39" t="s">
        <v>78</v>
      </c>
      <c r="C54" s="39"/>
      <c r="D54" s="60"/>
      <c r="E54" s="61"/>
      <c r="F54" s="61"/>
      <c r="G54" s="41"/>
      <c r="H54" s="83"/>
      <c r="I54" s="33">
        <f>SUM(I55:I56)</f>
        <v>30000</v>
      </c>
      <c r="J54" s="60"/>
    </row>
    <row r="55" spans="1:10" s="63" customFormat="1" ht="19.25" customHeight="1">
      <c r="A55" s="104" t="s">
        <v>78</v>
      </c>
      <c r="B55" s="34" t="s">
        <v>102</v>
      </c>
      <c r="C55" s="34" t="s">
        <v>108</v>
      </c>
      <c r="D55" s="51" t="s">
        <v>55</v>
      </c>
      <c r="E55" s="58">
        <v>5</v>
      </c>
      <c r="F55" s="58">
        <v>1</v>
      </c>
      <c r="G55" s="36">
        <v>1</v>
      </c>
      <c r="H55" s="62">
        <v>3000</v>
      </c>
      <c r="I55" s="37">
        <f>E55*F55*G55*H55</f>
        <v>15000</v>
      </c>
      <c r="J55" s="51"/>
    </row>
    <row r="56" spans="1:10" s="63" customFormat="1" ht="19.25" customHeight="1">
      <c r="A56" s="105"/>
      <c r="B56" s="34" t="s">
        <v>107</v>
      </c>
      <c r="C56" s="34" t="s">
        <v>109</v>
      </c>
      <c r="D56" s="51" t="s">
        <v>10</v>
      </c>
      <c r="E56" s="58">
        <v>5</v>
      </c>
      <c r="F56" s="58">
        <v>1</v>
      </c>
      <c r="G56" s="36">
        <v>1</v>
      </c>
      <c r="H56" s="62">
        <v>3000</v>
      </c>
      <c r="I56" s="37">
        <f>E56*F56*G56*H56</f>
        <v>15000</v>
      </c>
      <c r="J56" s="51"/>
    </row>
    <row r="57" spans="1:10" ht="18" customHeight="1">
      <c r="A57" s="27">
        <v>7</v>
      </c>
      <c r="B57" s="43" t="s">
        <v>28</v>
      </c>
      <c r="C57" s="28"/>
      <c r="D57" s="44"/>
      <c r="E57" s="31"/>
      <c r="F57" s="31"/>
      <c r="G57" s="31"/>
      <c r="H57" s="32"/>
      <c r="I57" s="33">
        <f>SUM(I58:I64)</f>
        <v>56200</v>
      </c>
      <c r="J57" s="45"/>
    </row>
    <row r="58" spans="1:10" ht="18" customHeight="1">
      <c r="A58" s="97"/>
      <c r="B58" s="34" t="s">
        <v>25</v>
      </c>
      <c r="C58" s="34" t="s">
        <v>27</v>
      </c>
      <c r="D58" s="51" t="s">
        <v>26</v>
      </c>
      <c r="E58" s="52">
        <v>1</v>
      </c>
      <c r="F58" s="52">
        <v>1</v>
      </c>
      <c r="G58" s="48">
        <v>5</v>
      </c>
      <c r="H58" s="84">
        <v>2500</v>
      </c>
      <c r="I58" s="37">
        <f t="shared" ref="I58:I62" si="11">E58*F58*G58*H58</f>
        <v>12500</v>
      </c>
      <c r="J58" s="51"/>
    </row>
    <row r="59" spans="1:10" ht="18" customHeight="1">
      <c r="A59" s="97"/>
      <c r="B59" s="34" t="s">
        <v>79</v>
      </c>
      <c r="C59" s="34" t="s">
        <v>27</v>
      </c>
      <c r="D59" s="51" t="s">
        <v>26</v>
      </c>
      <c r="E59" s="52">
        <v>1</v>
      </c>
      <c r="F59" s="52">
        <v>1</v>
      </c>
      <c r="G59" s="48">
        <v>5</v>
      </c>
      <c r="H59" s="84">
        <v>2800</v>
      </c>
      <c r="I59" s="37">
        <f>E59*F59*G59*H59</f>
        <v>14000</v>
      </c>
      <c r="J59" s="51"/>
    </row>
    <row r="60" spans="1:10" ht="18" customHeight="1">
      <c r="A60" s="97"/>
      <c r="B60" s="34" t="s">
        <v>97</v>
      </c>
      <c r="C60" s="34"/>
      <c r="D60" s="51" t="s">
        <v>21</v>
      </c>
      <c r="E60" s="52">
        <v>1</v>
      </c>
      <c r="F60" s="52">
        <v>1</v>
      </c>
      <c r="G60" s="48">
        <v>1</v>
      </c>
      <c r="H60" s="84">
        <v>3000</v>
      </c>
      <c r="I60" s="37">
        <f t="shared" si="11"/>
        <v>3000</v>
      </c>
      <c r="J60" s="51"/>
    </row>
    <row r="61" spans="1:10" ht="18" customHeight="1">
      <c r="A61" s="97"/>
      <c r="B61" s="34" t="s">
        <v>96</v>
      </c>
      <c r="C61" s="34" t="s">
        <v>80</v>
      </c>
      <c r="D61" s="51" t="s">
        <v>21</v>
      </c>
      <c r="E61" s="52">
        <v>2</v>
      </c>
      <c r="F61" s="52">
        <v>2</v>
      </c>
      <c r="G61" s="48">
        <v>1</v>
      </c>
      <c r="H61" s="84">
        <v>800</v>
      </c>
      <c r="I61" s="37">
        <f t="shared" si="11"/>
        <v>3200</v>
      </c>
      <c r="J61" s="51"/>
    </row>
    <row r="62" spans="1:10" ht="18" customHeight="1">
      <c r="A62" s="97"/>
      <c r="B62" s="34" t="s">
        <v>81</v>
      </c>
      <c r="C62" s="34"/>
      <c r="D62" s="51" t="s">
        <v>54</v>
      </c>
      <c r="E62" s="52">
        <v>30</v>
      </c>
      <c r="F62" s="52">
        <v>1</v>
      </c>
      <c r="G62" s="48">
        <v>1</v>
      </c>
      <c r="H62" s="84">
        <v>50</v>
      </c>
      <c r="I62" s="37">
        <f t="shared" si="11"/>
        <v>1500</v>
      </c>
      <c r="J62" s="64"/>
    </row>
    <row r="63" spans="1:10" ht="18" customHeight="1">
      <c r="A63" s="97"/>
      <c r="B63" s="34" t="s">
        <v>82</v>
      </c>
      <c r="C63" s="34" t="s">
        <v>83</v>
      </c>
      <c r="D63" s="51" t="s">
        <v>57</v>
      </c>
      <c r="E63" s="56">
        <v>1</v>
      </c>
      <c r="F63" s="56">
        <v>1</v>
      </c>
      <c r="G63" s="36">
        <v>4</v>
      </c>
      <c r="H63" s="62">
        <v>1500</v>
      </c>
      <c r="I63" s="37">
        <f>E63*F63*G63*H63</f>
        <v>6000</v>
      </c>
      <c r="J63" s="38"/>
    </row>
    <row r="64" spans="1:10" ht="18" customHeight="1">
      <c r="A64" s="98"/>
      <c r="B64" s="34" t="s">
        <v>82</v>
      </c>
      <c r="C64" s="34" t="s">
        <v>84</v>
      </c>
      <c r="D64" s="51" t="s">
        <v>58</v>
      </c>
      <c r="E64" s="56">
        <v>1</v>
      </c>
      <c r="F64" s="56">
        <v>1</v>
      </c>
      <c r="G64" s="36">
        <v>4</v>
      </c>
      <c r="H64" s="62">
        <v>4000</v>
      </c>
      <c r="I64" s="37">
        <f t="shared" ref="I64" si="12">E64*F64*G64*H64</f>
        <v>16000</v>
      </c>
      <c r="J64" s="38"/>
    </row>
    <row r="65" spans="1:10">
      <c r="A65" s="27">
        <v>8</v>
      </c>
      <c r="B65" s="28" t="s">
        <v>85</v>
      </c>
      <c r="C65" s="28"/>
      <c r="D65" s="44"/>
      <c r="E65" s="65"/>
      <c r="F65" s="65"/>
      <c r="G65" s="65"/>
      <c r="H65" s="66"/>
      <c r="I65" s="33">
        <f>SUM(I66:I69)</f>
        <v>34540</v>
      </c>
      <c r="J65" s="45"/>
    </row>
    <row r="66" spans="1:10" ht="18" customHeight="1">
      <c r="A66" s="91" t="s">
        <v>31</v>
      </c>
      <c r="B66" s="67" t="s">
        <v>86</v>
      </c>
      <c r="C66" s="68" t="s">
        <v>87</v>
      </c>
      <c r="D66" s="69" t="s">
        <v>11</v>
      </c>
      <c r="E66" s="53">
        <v>2</v>
      </c>
      <c r="F66" s="53">
        <v>1</v>
      </c>
      <c r="G66" s="36">
        <v>11</v>
      </c>
      <c r="H66" s="62">
        <v>1000</v>
      </c>
      <c r="I66" s="37">
        <f>E66*F66*G66*H66</f>
        <v>22000</v>
      </c>
      <c r="J66" s="70"/>
    </row>
    <row r="67" spans="1:10" ht="18" customHeight="1">
      <c r="A67" s="92"/>
      <c r="B67" s="67" t="s">
        <v>88</v>
      </c>
      <c r="C67" s="68" t="s">
        <v>89</v>
      </c>
      <c r="D67" s="69" t="s">
        <v>11</v>
      </c>
      <c r="E67" s="53">
        <v>1</v>
      </c>
      <c r="F67" s="53">
        <v>3</v>
      </c>
      <c r="G67" s="36">
        <v>11</v>
      </c>
      <c r="H67" s="62">
        <v>100</v>
      </c>
      <c r="I67" s="37">
        <f t="shared" ref="I67:I69" si="13">E67*F67*G67*H67</f>
        <v>3300</v>
      </c>
      <c r="J67" s="70"/>
    </row>
    <row r="68" spans="1:10" ht="18" customHeight="1">
      <c r="A68" s="92"/>
      <c r="B68" s="67" t="s">
        <v>90</v>
      </c>
      <c r="C68" s="68" t="s">
        <v>91</v>
      </c>
      <c r="D68" s="69" t="s">
        <v>11</v>
      </c>
      <c r="E68" s="53">
        <v>1</v>
      </c>
      <c r="F68" s="53">
        <v>2</v>
      </c>
      <c r="G68" s="36">
        <v>11</v>
      </c>
      <c r="H68" s="62">
        <v>300</v>
      </c>
      <c r="I68" s="37">
        <f t="shared" si="13"/>
        <v>6600</v>
      </c>
      <c r="J68" s="70"/>
    </row>
    <row r="69" spans="1:10" ht="18" customHeight="1">
      <c r="A69" s="93"/>
      <c r="B69" s="67" t="s">
        <v>92</v>
      </c>
      <c r="C69" s="68" t="s">
        <v>93</v>
      </c>
      <c r="D69" s="69" t="s">
        <v>11</v>
      </c>
      <c r="E69" s="53">
        <v>1</v>
      </c>
      <c r="F69" s="53">
        <v>3</v>
      </c>
      <c r="G69" s="36">
        <v>11</v>
      </c>
      <c r="H69" s="62">
        <v>80</v>
      </c>
      <c r="I69" s="37">
        <f t="shared" si="13"/>
        <v>2640</v>
      </c>
      <c r="J69" s="70"/>
    </row>
    <row r="70" spans="1:10" ht="18" customHeight="1">
      <c r="A70" s="27">
        <v>9</v>
      </c>
      <c r="B70" s="28" t="s">
        <v>14</v>
      </c>
      <c r="C70" s="71"/>
      <c r="D70" s="44"/>
      <c r="E70" s="28"/>
      <c r="F70" s="28"/>
      <c r="G70" s="28"/>
      <c r="H70" s="44"/>
      <c r="I70" s="33">
        <f>(I5+I18+I27+I33+I44+I54+I57+I65)*0.1</f>
        <v>47836.800000000003</v>
      </c>
      <c r="J70" s="44"/>
    </row>
    <row r="71" spans="1:10" ht="18" customHeight="1">
      <c r="A71" s="27">
        <v>10</v>
      </c>
      <c r="B71" s="28" t="s">
        <v>32</v>
      </c>
      <c r="C71" s="71"/>
      <c r="D71" s="44"/>
      <c r="E71" s="28"/>
      <c r="F71" s="28"/>
      <c r="G71" s="28"/>
      <c r="H71" s="44"/>
      <c r="I71" s="33">
        <f>I27+I44+I5+I18+I33+I57+I65+I70+I54</f>
        <v>526204.80000000005</v>
      </c>
      <c r="J71" s="44"/>
    </row>
    <row r="72" spans="1:10" ht="18" customHeight="1">
      <c r="A72" s="27">
        <v>11</v>
      </c>
      <c r="B72" s="28" t="s">
        <v>15</v>
      </c>
      <c r="C72" s="71"/>
      <c r="D72" s="44"/>
      <c r="E72" s="28"/>
      <c r="F72" s="28"/>
      <c r="G72" s="28"/>
      <c r="H72" s="44"/>
      <c r="I72" s="33">
        <f>I71*0.06</f>
        <v>31572.288</v>
      </c>
      <c r="J72" s="44"/>
    </row>
    <row r="73" spans="1:10" ht="18" customHeight="1" thickBot="1">
      <c r="A73" s="27">
        <v>12</v>
      </c>
      <c r="B73" s="28" t="s">
        <v>7</v>
      </c>
      <c r="C73" s="28"/>
      <c r="D73" s="44"/>
      <c r="E73" s="28"/>
      <c r="F73" s="28"/>
      <c r="G73" s="28"/>
      <c r="H73" s="44"/>
      <c r="I73" s="72">
        <f>SUM(I71:I72)</f>
        <v>557777.08799999999</v>
      </c>
      <c r="J73" s="44"/>
    </row>
    <row r="74" spans="1:10" ht="18" customHeight="1">
      <c r="A74" s="115" t="s">
        <v>132</v>
      </c>
      <c r="B74" s="116"/>
      <c r="C74" s="116"/>
      <c r="D74" s="116"/>
      <c r="E74" s="116"/>
      <c r="F74" s="116"/>
      <c r="G74" s="116"/>
      <c r="H74" s="116"/>
      <c r="I74" s="74"/>
      <c r="J74" s="73"/>
    </row>
    <row r="75" spans="1:10" ht="18" customHeight="1">
      <c r="A75" s="117" t="s">
        <v>133</v>
      </c>
      <c r="B75" s="118"/>
      <c r="C75" s="118"/>
      <c r="D75" s="118"/>
      <c r="E75" s="118"/>
      <c r="F75" s="118"/>
      <c r="G75" s="118"/>
      <c r="H75" s="118"/>
    </row>
    <row r="76" spans="1:10" ht="18" customHeight="1">
      <c r="A76" s="117" t="s">
        <v>134</v>
      </c>
      <c r="B76" s="118"/>
      <c r="C76" s="118"/>
      <c r="D76" s="118"/>
      <c r="E76" s="118"/>
      <c r="F76" s="118"/>
      <c r="G76" s="118"/>
      <c r="H76" s="118"/>
    </row>
    <row r="77" spans="1:10" ht="18" customHeight="1">
      <c r="A77" s="119" t="s">
        <v>123</v>
      </c>
      <c r="B77" s="120"/>
      <c r="C77" s="121"/>
      <c r="D77" s="121" t="s">
        <v>123</v>
      </c>
      <c r="E77" s="122"/>
      <c r="F77" s="123"/>
      <c r="G77" s="124"/>
      <c r="H77" s="121" t="s">
        <v>123</v>
      </c>
    </row>
    <row r="78" spans="1:10" ht="18" customHeight="1">
      <c r="A78" s="119" t="s">
        <v>124</v>
      </c>
      <c r="B78" s="120"/>
      <c r="C78" s="121"/>
      <c r="D78" s="121" t="s">
        <v>124</v>
      </c>
      <c r="E78" s="122"/>
      <c r="F78" s="123"/>
      <c r="G78" s="124"/>
      <c r="H78" s="121" t="s">
        <v>124</v>
      </c>
    </row>
    <row r="79" spans="1:10" ht="18" customHeight="1">
      <c r="A79" s="119" t="s">
        <v>125</v>
      </c>
      <c r="B79" s="120"/>
      <c r="C79" s="121"/>
      <c r="D79" s="121" t="s">
        <v>125</v>
      </c>
      <c r="E79" s="122"/>
      <c r="F79" s="123"/>
      <c r="G79" s="124"/>
      <c r="H79" s="121" t="s">
        <v>125</v>
      </c>
    </row>
    <row r="80" spans="1:10" ht="18" customHeight="1">
      <c r="A80" s="119" t="s">
        <v>126</v>
      </c>
      <c r="B80" s="120"/>
      <c r="C80" s="121"/>
      <c r="D80" s="121" t="s">
        <v>126</v>
      </c>
      <c r="E80" s="122"/>
      <c r="F80" s="123"/>
      <c r="G80" s="124"/>
      <c r="H80" s="121" t="s">
        <v>126</v>
      </c>
    </row>
    <row r="81" spans="1:9" ht="20" customHeight="1">
      <c r="A81" s="119" t="s">
        <v>127</v>
      </c>
      <c r="B81" s="120"/>
      <c r="C81" s="121"/>
      <c r="D81" s="121" t="s">
        <v>127</v>
      </c>
      <c r="E81" s="125"/>
      <c r="F81" s="123"/>
      <c r="G81" s="124"/>
      <c r="H81" s="121" t="s">
        <v>127</v>
      </c>
    </row>
    <row r="82" spans="1:9" ht="18" customHeight="1">
      <c r="A82" s="119" t="s">
        <v>125</v>
      </c>
      <c r="B82" s="120"/>
      <c r="C82" s="121"/>
      <c r="D82" s="121" t="s">
        <v>125</v>
      </c>
      <c r="E82" s="125"/>
      <c r="F82" s="123"/>
      <c r="G82" s="124"/>
      <c r="H82" s="121" t="s">
        <v>125</v>
      </c>
    </row>
    <row r="83" spans="1:9" ht="18" customHeight="1">
      <c r="A83" s="119" t="s">
        <v>128</v>
      </c>
      <c r="B83" s="120"/>
      <c r="C83" s="121"/>
      <c r="D83" s="121" t="s">
        <v>128</v>
      </c>
      <c r="E83" s="125"/>
      <c r="F83" s="123"/>
      <c r="G83" s="124"/>
      <c r="H83" s="121" t="s">
        <v>128</v>
      </c>
    </row>
    <row r="84" spans="1:9" ht="18" customHeight="1">
      <c r="A84" s="119" t="s">
        <v>129</v>
      </c>
      <c r="B84" s="120"/>
      <c r="C84" s="121"/>
      <c r="D84" s="121" t="s">
        <v>129</v>
      </c>
      <c r="E84" s="125"/>
      <c r="F84" s="123"/>
      <c r="G84" s="124"/>
      <c r="H84" s="121" t="s">
        <v>129</v>
      </c>
    </row>
    <row r="85" spans="1:9" ht="18" customHeight="1">
      <c r="A85" s="119" t="s">
        <v>125</v>
      </c>
      <c r="B85" s="120"/>
      <c r="C85" s="121"/>
      <c r="D85" s="121" t="s">
        <v>125</v>
      </c>
      <c r="E85" s="125"/>
      <c r="F85" s="123"/>
      <c r="G85" s="124"/>
      <c r="H85" s="121" t="s">
        <v>125</v>
      </c>
      <c r="I85" s="79"/>
    </row>
    <row r="86" spans="1:9" ht="18" customHeight="1">
      <c r="A86" s="119" t="s">
        <v>130</v>
      </c>
      <c r="B86" s="120"/>
      <c r="C86" s="121"/>
      <c r="D86" s="121" t="s">
        <v>130</v>
      </c>
      <c r="E86" s="125"/>
      <c r="F86" s="123"/>
      <c r="G86" s="124"/>
      <c r="H86" s="121" t="s">
        <v>130</v>
      </c>
      <c r="I86" s="79"/>
    </row>
    <row r="87" spans="1:9" ht="18" customHeight="1">
      <c r="A87" s="119" t="s">
        <v>131</v>
      </c>
      <c r="B87" s="120"/>
      <c r="C87" s="121"/>
      <c r="D87" s="121" t="s">
        <v>131</v>
      </c>
      <c r="E87" s="125"/>
      <c r="F87" s="123"/>
      <c r="G87" s="124"/>
      <c r="H87" s="121" t="s">
        <v>131</v>
      </c>
      <c r="I87" s="79"/>
    </row>
    <row r="88" spans="1:9" ht="18" customHeight="1" thickBot="1">
      <c r="A88" s="126"/>
      <c r="B88" s="127"/>
      <c r="C88" s="127"/>
      <c r="D88" s="128"/>
      <c r="E88" s="129"/>
      <c r="F88" s="127"/>
      <c r="G88" s="130"/>
      <c r="H88" s="129"/>
      <c r="I88" s="79"/>
    </row>
    <row r="89" spans="1:9" ht="18" customHeight="1">
      <c r="A89" s="77"/>
      <c r="E89" s="13"/>
      <c r="F89" s="13"/>
      <c r="G89" s="13"/>
      <c r="I89" s="79"/>
    </row>
    <row r="90" spans="1:9" ht="18" customHeight="1">
      <c r="A90" s="77"/>
      <c r="E90" s="13"/>
      <c r="F90" s="13"/>
      <c r="G90" s="13"/>
      <c r="I90" s="79"/>
    </row>
    <row r="91" spans="1:9" ht="18" customHeight="1">
      <c r="A91" s="77"/>
      <c r="E91" s="13"/>
      <c r="F91" s="13"/>
      <c r="G91" s="13"/>
      <c r="I91" s="79"/>
    </row>
    <row r="92" spans="1:9" ht="18" customHeight="1">
      <c r="A92" s="77"/>
      <c r="E92" s="13"/>
      <c r="F92" s="13"/>
      <c r="G92" s="13"/>
      <c r="I92" s="79"/>
    </row>
    <row r="93" spans="1:9" ht="18" customHeight="1">
      <c r="A93" s="77"/>
      <c r="E93" s="13"/>
      <c r="F93" s="13"/>
      <c r="G93" s="13"/>
      <c r="I93" s="79"/>
    </row>
    <row r="94" spans="1:9" ht="18" customHeight="1">
      <c r="A94" s="77"/>
      <c r="E94" s="13"/>
      <c r="F94" s="13"/>
      <c r="G94" s="13"/>
      <c r="I94" s="79"/>
    </row>
    <row r="95" spans="1:9" ht="18" customHeight="1">
      <c r="A95" s="77"/>
      <c r="E95" s="13"/>
      <c r="F95" s="13"/>
      <c r="G95" s="13"/>
      <c r="I95" s="79"/>
    </row>
    <row r="96" spans="1:9" ht="18" customHeight="1">
      <c r="A96" s="77"/>
      <c r="E96" s="13"/>
      <c r="F96" s="13"/>
      <c r="G96" s="13"/>
      <c r="I96" s="79"/>
    </row>
    <row r="97" spans="1:9" ht="18" customHeight="1">
      <c r="A97" s="77"/>
      <c r="E97" s="13"/>
      <c r="F97" s="13"/>
      <c r="G97" s="13"/>
      <c r="I97" s="79"/>
    </row>
    <row r="98" spans="1:9" ht="18" customHeight="1">
      <c r="A98" s="77"/>
      <c r="E98" s="13"/>
      <c r="F98" s="13"/>
      <c r="G98" s="13"/>
      <c r="I98" s="79"/>
    </row>
    <row r="99" spans="1:9" ht="18" customHeight="1">
      <c r="A99" s="77"/>
      <c r="E99" s="13"/>
      <c r="F99" s="13"/>
      <c r="G99" s="13"/>
      <c r="I99" s="79"/>
    </row>
    <row r="100" spans="1:9" ht="18" customHeight="1">
      <c r="A100" s="77"/>
      <c r="E100" s="13"/>
      <c r="F100" s="13"/>
      <c r="G100" s="13"/>
      <c r="I100" s="79"/>
    </row>
    <row r="101" spans="1:9" ht="18" customHeight="1">
      <c r="A101" s="77"/>
      <c r="E101" s="13"/>
      <c r="F101" s="13"/>
      <c r="G101" s="13"/>
      <c r="I101" s="79"/>
    </row>
    <row r="102" spans="1:9" ht="18" customHeight="1">
      <c r="A102" s="77"/>
      <c r="E102" s="13"/>
      <c r="F102" s="13"/>
      <c r="G102" s="13"/>
      <c r="I102" s="79"/>
    </row>
    <row r="103" spans="1:9" ht="18" customHeight="1">
      <c r="A103" s="77"/>
      <c r="E103" s="13"/>
      <c r="F103" s="13"/>
      <c r="G103" s="13"/>
      <c r="I103" s="79"/>
    </row>
    <row r="104" spans="1:9" ht="18" customHeight="1">
      <c r="A104" s="77"/>
      <c r="E104" s="13"/>
      <c r="F104" s="13"/>
      <c r="G104" s="13"/>
      <c r="I104" s="79"/>
    </row>
    <row r="105" spans="1:9" ht="18" customHeight="1">
      <c r="A105" s="77"/>
      <c r="E105" s="13"/>
      <c r="F105" s="13"/>
      <c r="G105" s="13"/>
      <c r="I105" s="79"/>
    </row>
    <row r="106" spans="1:9" ht="18" customHeight="1">
      <c r="A106" s="77"/>
      <c r="E106" s="13"/>
      <c r="F106" s="13"/>
      <c r="G106" s="13"/>
      <c r="I106" s="79"/>
    </row>
    <row r="107" spans="1:9" ht="18" customHeight="1">
      <c r="A107" s="77"/>
      <c r="E107" s="13"/>
      <c r="F107" s="13"/>
      <c r="G107" s="13"/>
      <c r="I107" s="79"/>
    </row>
    <row r="108" spans="1:9" ht="18" customHeight="1">
      <c r="A108" s="77"/>
      <c r="E108" s="13"/>
      <c r="F108" s="13"/>
      <c r="G108" s="13"/>
      <c r="I108" s="79"/>
    </row>
    <row r="109" spans="1:9" ht="18" customHeight="1">
      <c r="A109" s="77"/>
      <c r="E109" s="13"/>
      <c r="F109" s="13"/>
      <c r="G109" s="13"/>
      <c r="I109" s="79"/>
    </row>
    <row r="110" spans="1:9" ht="18" customHeight="1">
      <c r="A110" s="77"/>
      <c r="E110" s="13"/>
      <c r="F110" s="13"/>
      <c r="G110" s="13"/>
      <c r="I110" s="79"/>
    </row>
  </sheetData>
  <mergeCells count="34">
    <mergeCell ref="A84:B84"/>
    <mergeCell ref="A85:B85"/>
    <mergeCell ref="A86:B86"/>
    <mergeCell ref="A87:B87"/>
    <mergeCell ref="A79:B79"/>
    <mergeCell ref="A80:B80"/>
    <mergeCell ref="A81:B81"/>
    <mergeCell ref="A82:B82"/>
    <mergeCell ref="A83:B83"/>
    <mergeCell ref="A74:H74"/>
    <mergeCell ref="A75:H75"/>
    <mergeCell ref="A76:H76"/>
    <mergeCell ref="A77:B77"/>
    <mergeCell ref="A78:B78"/>
    <mergeCell ref="A1:J1"/>
    <mergeCell ref="A2:J2"/>
    <mergeCell ref="B3:C3"/>
    <mergeCell ref="H3:I3"/>
    <mergeCell ref="A45:A53"/>
    <mergeCell ref="B6:B8"/>
    <mergeCell ref="B9:B11"/>
    <mergeCell ref="B12:B14"/>
    <mergeCell ref="B15:B17"/>
    <mergeCell ref="A6:A17"/>
    <mergeCell ref="B19:B20"/>
    <mergeCell ref="A66:A69"/>
    <mergeCell ref="A28:A32"/>
    <mergeCell ref="A34:A43"/>
    <mergeCell ref="A58:A64"/>
    <mergeCell ref="B21:B22"/>
    <mergeCell ref="B23:B24"/>
    <mergeCell ref="B25:B26"/>
    <mergeCell ref="A19:A26"/>
    <mergeCell ref="A55:A56"/>
  </mergeCells>
  <phoneticPr fontId="6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Service Item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jia wang</cp:lastModifiedBy>
  <dcterms:created xsi:type="dcterms:W3CDTF">2013-03-27T07:22:42Z</dcterms:created>
  <dcterms:modified xsi:type="dcterms:W3CDTF">2021-08-03T07:27:15Z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