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D:\EVENTPLUS\2021年项目\大众I&amp;C活动-Jessica\I&amp;C\财务\"/>
    </mc:Choice>
  </mc:AlternateContent>
  <xr:revisionPtr revIDLastSave="0" documentId="8_{0ED0B5EE-6F64-4A44-BC5F-2F48C7C1C9A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报价" sheetId="2" r:id="rId1"/>
  </sheets>
  <calcPr calcId="191029"/>
</workbook>
</file>

<file path=xl/calcChain.xml><?xml version="1.0" encoding="utf-8"?>
<calcChain xmlns="http://schemas.openxmlformats.org/spreadsheetml/2006/main">
  <c r="F44" i="2" l="1"/>
  <c r="I44" i="2" s="1"/>
  <c r="I45" i="2"/>
  <c r="F30" i="2"/>
  <c r="I30" i="2" s="1"/>
  <c r="I43" i="2"/>
  <c r="I42" i="2"/>
  <c r="I41" i="2"/>
  <c r="I40" i="2"/>
  <c r="I39" i="2"/>
  <c r="F38" i="2"/>
  <c r="I38" i="2" s="1"/>
  <c r="F46" i="2"/>
  <c r="I46" i="2" s="1"/>
  <c r="I23" i="2"/>
  <c r="I24" i="2"/>
  <c r="I25" i="2"/>
  <c r="I26" i="2"/>
  <c r="I27" i="2"/>
  <c r="I28" i="2"/>
  <c r="I29" i="2"/>
  <c r="F31" i="2"/>
  <c r="I31" i="2" s="1"/>
  <c r="I32" i="2"/>
  <c r="I33" i="2"/>
  <c r="F34" i="2"/>
  <c r="I34" i="2" s="1"/>
  <c r="I35" i="2"/>
  <c r="F36" i="2"/>
  <c r="I36" i="2" s="1"/>
  <c r="I37" i="2"/>
  <c r="I47" i="2"/>
  <c r="I48" i="2"/>
  <c r="I49" i="2"/>
  <c r="I50" i="2"/>
  <c r="I51" i="2" l="1"/>
  <c r="I52" i="2" s="1"/>
</calcChain>
</file>

<file path=xl/sharedStrings.xml><?xml version="1.0" encoding="utf-8"?>
<sst xmlns="http://schemas.openxmlformats.org/spreadsheetml/2006/main" count="117" uniqueCount="99">
  <si>
    <t xml:space="preserve">北京博源意嘉市场咨询有限公司 </t>
  </si>
  <si>
    <t xml:space="preserve"> Quotation</t>
  </si>
  <si>
    <t>Client</t>
  </si>
  <si>
    <t>Company Name</t>
  </si>
  <si>
    <t>大众集团</t>
  </si>
  <si>
    <t xml:space="preserve">Project Name: </t>
  </si>
  <si>
    <t>大众I&amp;C活动</t>
  </si>
  <si>
    <t xml:space="preserve">Date &amp; Locations: </t>
  </si>
  <si>
    <r>
      <rPr>
        <sz val="11"/>
        <rFont val="微软雅黑"/>
        <family val="2"/>
        <charset val="134"/>
      </rPr>
      <t>August 30</t>
    </r>
    <r>
      <rPr>
        <vertAlign val="superscript"/>
        <sz val="11"/>
        <rFont val="微软雅黑"/>
        <family val="2"/>
        <charset val="134"/>
      </rPr>
      <t>th</t>
    </r>
    <r>
      <rPr>
        <sz val="11"/>
        <rFont val="微软雅黑"/>
        <family val="2"/>
        <charset val="134"/>
      </rPr>
      <t>. 2021</t>
    </r>
  </si>
  <si>
    <t>EventPlus</t>
  </si>
  <si>
    <t xml:space="preserve">Contact: </t>
  </si>
  <si>
    <t>Telephone:</t>
  </si>
  <si>
    <t>Email:</t>
  </si>
  <si>
    <t>General Notes</t>
  </si>
  <si>
    <t xml:space="preserve">Version:  </t>
  </si>
  <si>
    <t xml:space="preserve">Update Date : </t>
  </si>
  <si>
    <t>Validity Date:</t>
  </si>
  <si>
    <t>Currency:</t>
  </si>
  <si>
    <t>A 搭建制作物</t>
  </si>
  <si>
    <t>No. 
序号</t>
  </si>
  <si>
    <t>Items
项目</t>
  </si>
  <si>
    <t>Descriptions
规格描述</t>
  </si>
  <si>
    <t>Cities
城市</t>
  </si>
  <si>
    <t>Days
天数</t>
  </si>
  <si>
    <t>Qty
数量</t>
  </si>
  <si>
    <t>Unit
单位</t>
  </si>
  <si>
    <t>Unit Price
单价</t>
  </si>
  <si>
    <t>Amount
金额</t>
  </si>
  <si>
    <t>A-1</t>
  </si>
  <si>
    <t>欢迎拱形门</t>
  </si>
  <si>
    <t>木质拱门造型双面裱写真画面，PVC云朵造型：L4500mmxH3000mm</t>
  </si>
  <si>
    <t>组</t>
  </si>
  <si>
    <t>A-2</t>
  </si>
  <si>
    <t>签到区</t>
  </si>
  <si>
    <t>商店遮阳蓬：L2300mmxH440mm；KT板裱画面</t>
  </si>
  <si>
    <t>块</t>
  </si>
  <si>
    <t>A-3</t>
  </si>
  <si>
    <t>反金钱-洗钱商店</t>
  </si>
  <si>
    <t>背墙：L3800mmxH2800mmx侧宽500mm；
木质背板写真画面</t>
  </si>
  <si>
    <t>平米</t>
  </si>
  <si>
    <t>洗衣机造型：W600xH800mmx侧W400mm+封顶；
KT板裱写真画面</t>
  </si>
  <si>
    <t>个</t>
  </si>
  <si>
    <t>红色小车造型：L1200xH1200mmx侧W400mm；
KT板裱写真画面</t>
  </si>
  <si>
    <t>龙门衣架：L2000xH1600mm；金属架体喷黑漆</t>
  </si>
  <si>
    <t>A-4</t>
  </si>
  <si>
    <t>超市</t>
  </si>
  <si>
    <t>A-5</t>
  </si>
  <si>
    <t>火锅区</t>
  </si>
  <si>
    <t>背墙：L3500mmxH2400mmx侧宽500mm；
木质背板写真画面</t>
  </si>
  <si>
    <t>A-6</t>
  </si>
  <si>
    <t>火锅灶台</t>
  </si>
  <si>
    <t>木质龙骨面封KT板画面，锅体为亚克力喷漆，底部木质面为苯板裱红色画面，格板为PVC喷漆；</t>
  </si>
  <si>
    <t>套</t>
  </si>
  <si>
    <t>食物串：签子+画面（一面为画面一面为文字）</t>
  </si>
  <si>
    <t>串</t>
  </si>
  <si>
    <t>A-7</t>
  </si>
  <si>
    <t>T4I花店</t>
  </si>
  <si>
    <t>背墙：W2500mmxH2800mmx侧宽500mm；
木质背板写真画面</t>
  </si>
  <si>
    <t>生命树造型</t>
  </si>
  <si>
    <t>木质底座，PVC喷漆后衬透明亚克力板；PVC板裱磁性板，白色磁性条裱画面；H2200mm</t>
  </si>
  <si>
    <t>游戏区</t>
  </si>
  <si>
    <t>背墙：W5000mmxH2800mm（正、背双包画面）；
木质背板写真画面，双包；</t>
  </si>
  <si>
    <t>地贴</t>
  </si>
  <si>
    <t>画面：L5000mmxW3000mm，车身贴面裱地贴膜</t>
  </si>
  <si>
    <t>A-10</t>
  </si>
  <si>
    <t>包柱</t>
  </si>
  <si>
    <t>A-11</t>
  </si>
  <si>
    <t>地贴线条+英文字</t>
  </si>
  <si>
    <t>项</t>
  </si>
  <si>
    <t>人工费</t>
  </si>
  <si>
    <t>布、撤人工（两个美工，一个电工，4个木工）</t>
  </si>
  <si>
    <t>人/工</t>
  </si>
  <si>
    <t>人工往返交通</t>
  </si>
  <si>
    <t>往返北京交通费</t>
  </si>
  <si>
    <t>搭建运输</t>
  </si>
  <si>
    <t>4.2m货车（河北-北京）</t>
  </si>
  <si>
    <t>单次</t>
  </si>
  <si>
    <t>Subtotal</t>
  </si>
  <si>
    <t>含税金额：</t>
  </si>
  <si>
    <t>钱币造型：直径15cm亚克力板裱画面；</t>
    <phoneticPr fontId="41" type="noConversion"/>
  </si>
  <si>
    <t>车贴画面：W1600mmxH3500mm</t>
    <phoneticPr fontId="41" type="noConversion"/>
  </si>
  <si>
    <t>其它</t>
    <phoneticPr fontId="41" type="noConversion"/>
  </si>
  <si>
    <t>留言板画面：车身贴面画 L2300mmxH1150mm</t>
    <phoneticPr fontId="41" type="noConversion"/>
  </si>
  <si>
    <t>个</t>
    <phoneticPr fontId="41" type="noConversion"/>
  </si>
  <si>
    <t>异形手举拍照牌：A3横版，加密PVC板正、背画面</t>
    <phoneticPr fontId="41" type="noConversion"/>
  </si>
  <si>
    <t>迪斯尼门票：亚克力双面画面</t>
    <phoneticPr fontId="41" type="noConversion"/>
  </si>
  <si>
    <t>抽奖箱：300mm立方，PVC板裱画面</t>
    <phoneticPr fontId="41" type="noConversion"/>
  </si>
  <si>
    <t>德展画面：W1200mmxH2000mm，含横杆</t>
    <phoneticPr fontId="41" type="noConversion"/>
  </si>
  <si>
    <t>反洗钱区磁性条：磁性条裱画面</t>
    <phoneticPr fontId="41" type="noConversion"/>
  </si>
  <si>
    <t>反洗钱区画板画面：L1500mmx900mm</t>
    <phoneticPr fontId="41" type="noConversion"/>
  </si>
  <si>
    <r>
      <t>背墙：</t>
    </r>
    <r>
      <rPr>
        <sz val="10"/>
        <rFont val="微软雅黑"/>
        <family val="2"/>
        <charset val="134"/>
      </rPr>
      <t>45</t>
    </r>
    <r>
      <rPr>
        <sz val="10"/>
        <color theme="1"/>
        <rFont val="微软雅黑"/>
        <family val="2"/>
        <charset val="134"/>
      </rPr>
      <t>00mmxH2400mmx侧宽500mm；
木质背板写真画面；局部镂洞，挂吊牌，背包黑布</t>
    </r>
    <phoneticPr fontId="41" type="noConversion"/>
  </si>
  <si>
    <t>KT板画面：W600mmxH900mm</t>
    <phoneticPr fontId="41" type="noConversion"/>
  </si>
  <si>
    <t>块</t>
    <phoneticPr fontId="41" type="noConversion"/>
  </si>
  <si>
    <t>最终优惠金额：</t>
    <phoneticPr fontId="41" type="noConversion"/>
  </si>
  <si>
    <t>A-8</t>
    <phoneticPr fontId="41" type="noConversion"/>
  </si>
  <si>
    <t>A-9</t>
    <phoneticPr fontId="41" type="noConversion"/>
  </si>
  <si>
    <t>A-12</t>
    <phoneticPr fontId="41" type="noConversion"/>
  </si>
  <si>
    <t>A-13</t>
    <phoneticPr fontId="41" type="noConversion"/>
  </si>
  <si>
    <t>A-14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</si>
</sst>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76" formatCode="_ &quot;￥&quot;* #,##0.00_ ;_ &quot;￥&quot;* \-#,##0.00_ ;_ &quot;￥&quot;* &quot;-&quot;??_ ;_ @_ "/>
    <numFmt numFmtId="177" formatCode="_(* #,##0.00_);_(* \(#,##0.00\);_(* &quot;-&quot;??_);_(@_)"/>
    <numFmt numFmtId="178" formatCode="0_);[Red]\(0\)"/>
    <numFmt numFmtId="179" formatCode="#,##0_ "/>
    <numFmt numFmtId="180" formatCode="#,##0.0;[Red]\-#,##0.0"/>
  </numFmts>
  <fonts count="43" x14ac:knownFonts="1">
    <font>
      <sz val="11"/>
      <color indexed="8"/>
      <name val="宋体"/>
      <charset val="134"/>
    </font>
    <font>
      <b/>
      <sz val="9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name val="微软雅黑"/>
      <family val="2"/>
      <charset val="134"/>
    </font>
    <font>
      <b/>
      <sz val="16"/>
      <name val="微软雅黑"/>
      <family val="2"/>
      <charset val="134"/>
    </font>
    <font>
      <b/>
      <sz val="9"/>
      <color indexed="63"/>
      <name val="微软雅黑"/>
      <family val="2"/>
      <charset val="134"/>
    </font>
    <font>
      <sz val="9"/>
      <name val="微软雅黑"/>
      <family val="2"/>
      <charset val="134"/>
    </font>
    <font>
      <b/>
      <sz val="11"/>
      <name val="微软雅黑"/>
      <family val="2"/>
      <charset val="134"/>
    </font>
    <font>
      <sz val="10"/>
      <name val="宋体"/>
      <family val="3"/>
      <charset val="134"/>
    </font>
    <font>
      <sz val="10"/>
      <name val="Arial"/>
      <family val="2"/>
    </font>
    <font>
      <sz val="11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color indexed="9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0"/>
      <name val="微软雅黑"/>
      <family val="2"/>
      <charset val="134"/>
    </font>
    <font>
      <sz val="18"/>
      <name val="微软雅黑"/>
      <family val="2"/>
      <charset val="134"/>
    </font>
    <font>
      <sz val="10"/>
      <color rgb="FFFF000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Times New Roman"/>
      <family val="1"/>
    </font>
    <font>
      <vertAlign val="superscript"/>
      <sz val="11"/>
      <name val="微软雅黑"/>
      <family val="2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微软雅黑"/>
      <family val="2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0">
    <xf numFmtId="0" fontId="0" fillId="0" borderId="0">
      <alignment vertical="center"/>
    </xf>
    <xf numFmtId="0" fontId="40" fillId="7" borderId="0" applyNumberFormat="0" applyBorder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26" fillId="4" borderId="22" applyNumberFormat="0" applyAlignment="0" applyProtection="0">
      <alignment vertical="center"/>
    </xf>
    <xf numFmtId="0" fontId="21" fillId="0" borderId="0">
      <alignment vertical="center"/>
    </xf>
    <xf numFmtId="177" fontId="21" fillId="0" borderId="0" applyFont="0" applyFill="0" applyBorder="0" applyAlignment="0" applyProtection="0">
      <alignment vertical="center"/>
    </xf>
    <xf numFmtId="0" fontId="21" fillId="0" borderId="0"/>
    <xf numFmtId="0" fontId="12" fillId="0" borderId="0"/>
    <xf numFmtId="9" fontId="21" fillId="0" borderId="0" applyFont="0" applyFill="0" applyBorder="0" applyAlignment="0" applyProtection="0">
      <alignment vertical="center"/>
    </xf>
    <xf numFmtId="9" fontId="12" fillId="0" borderId="0" applyFill="0" applyBorder="0" applyAlignment="0" applyProtection="0"/>
    <xf numFmtId="0" fontId="12" fillId="0" borderId="0">
      <alignment vertical="center"/>
    </xf>
    <xf numFmtId="0" fontId="40" fillId="14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2" fillId="4" borderId="19" applyNumberFormat="0" applyAlignment="0" applyProtection="0">
      <alignment vertical="center"/>
    </xf>
    <xf numFmtId="0" fontId="12" fillId="0" borderId="0"/>
    <xf numFmtId="0" fontId="22" fillId="4" borderId="19" applyNumberFormat="0" applyAlignment="0" applyProtection="0">
      <alignment vertical="center"/>
    </xf>
    <xf numFmtId="0" fontId="26" fillId="4" borderId="22" applyNumberFormat="0" applyAlignment="0" applyProtection="0">
      <alignment vertical="center"/>
    </xf>
    <xf numFmtId="0" fontId="26" fillId="4" borderId="22" applyNumberForma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1" fillId="0" borderId="0"/>
    <xf numFmtId="0" fontId="40" fillId="14" borderId="0" applyNumberFormat="0" applyBorder="0" applyAlignment="0" applyProtection="0">
      <alignment vertical="center"/>
    </xf>
    <xf numFmtId="0" fontId="21" fillId="0" borderId="0">
      <alignment vertical="center"/>
    </xf>
    <xf numFmtId="0" fontId="22" fillId="4" borderId="19" applyNumberFormat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6" fillId="4" borderId="22" applyNumberFormat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1" fillId="0" borderId="0"/>
    <xf numFmtId="0" fontId="25" fillId="1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1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32" fillId="0" borderId="24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3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5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176" fontId="21" fillId="0" borderId="0" applyFont="0" applyFill="0" applyBorder="0" applyAlignment="0" applyProtection="0">
      <alignment vertical="center"/>
    </xf>
    <xf numFmtId="0" fontId="27" fillId="10" borderId="23" applyNumberFormat="0" applyAlignment="0" applyProtection="0">
      <alignment vertical="center"/>
    </xf>
    <xf numFmtId="0" fontId="27" fillId="10" borderId="23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7" fillId="19" borderId="22" applyNumberFormat="0" applyAlignment="0" applyProtection="0">
      <alignment vertical="center"/>
    </xf>
    <xf numFmtId="0" fontId="37" fillId="19" borderId="22" applyNumberFormat="0" applyAlignment="0" applyProtection="0">
      <alignment vertical="center"/>
    </xf>
    <xf numFmtId="0" fontId="37" fillId="19" borderId="22" applyNumberFormat="0" applyAlignment="0" applyProtection="0">
      <alignment vertical="center"/>
    </xf>
    <xf numFmtId="0" fontId="37" fillId="19" borderId="22" applyNumberFormat="0" applyAlignment="0" applyProtection="0">
      <alignment vertical="center"/>
    </xf>
    <xf numFmtId="0" fontId="38" fillId="0" borderId="0">
      <alignment vertical="center"/>
    </xf>
    <xf numFmtId="0" fontId="21" fillId="8" borderId="21" applyNumberFormat="0" applyFont="0" applyAlignment="0" applyProtection="0">
      <alignment vertical="center"/>
    </xf>
    <xf numFmtId="0" fontId="21" fillId="8" borderId="21" applyNumberFormat="0" applyFont="0" applyAlignment="0" applyProtection="0">
      <alignment vertical="center"/>
    </xf>
    <xf numFmtId="0" fontId="21" fillId="8" borderId="21" applyNumberFormat="0" applyFont="0" applyAlignment="0" applyProtection="0">
      <alignment vertical="center"/>
    </xf>
    <xf numFmtId="0" fontId="21" fillId="8" borderId="21" applyNumberFormat="0" applyFont="0" applyAlignment="0" applyProtection="0">
      <alignment vertical="center"/>
    </xf>
  </cellStyleXfs>
  <cellXfs count="90">
    <xf numFmtId="0" fontId="0" fillId="0" borderId="0" xfId="0">
      <alignment vertical="center"/>
    </xf>
    <xf numFmtId="0" fontId="1" fillId="0" borderId="0" xfId="7" applyFont="1" applyAlignment="1">
      <alignment vertical="center"/>
    </xf>
    <xf numFmtId="0" fontId="1" fillId="0" borderId="0" xfId="17" applyFont="1" applyAlignment="1">
      <alignment vertical="center"/>
    </xf>
    <xf numFmtId="0" fontId="1" fillId="0" borderId="0" xfId="17" applyFo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38" fontId="4" fillId="0" borderId="0" xfId="0" applyNumberFormat="1" applyFont="1" applyAlignment="1">
      <alignment horizontal="center" vertical="center" wrapText="1"/>
    </xf>
    <xf numFmtId="38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17" applyFont="1" applyAlignment="1">
      <alignment horizontal="center" vertical="center"/>
    </xf>
    <xf numFmtId="0" fontId="1" fillId="0" borderId="0" xfId="17" applyFont="1" applyAlignment="1">
      <alignment vertical="center" wrapText="1"/>
    </xf>
    <xf numFmtId="0" fontId="9" fillId="0" borderId="0" xfId="17" applyNumberFormat="1" applyFont="1" applyAlignment="1">
      <alignment horizontal="center" vertical="center"/>
    </xf>
    <xf numFmtId="178" fontId="9" fillId="0" borderId="0" xfId="17" applyNumberFormat="1" applyFont="1" applyAlignment="1">
      <alignment horizontal="center" vertical="center"/>
    </xf>
    <xf numFmtId="0" fontId="10" fillId="0" borderId="0" xfId="0" applyFont="1" applyAlignment="1">
      <alignment horizontal="left"/>
    </xf>
    <xf numFmtId="0" fontId="11" fillId="0" borderId="0" xfId="17" applyFont="1" applyFill="1" applyAlignment="1"/>
    <xf numFmtId="0" fontId="12" fillId="0" borderId="0" xfId="17" applyFont="1" applyFill="1" applyAlignment="1"/>
    <xf numFmtId="0" fontId="13" fillId="0" borderId="0" xfId="0" applyFont="1" applyAlignment="1">
      <alignment horizontal="left" wrapText="1"/>
    </xf>
    <xf numFmtId="0" fontId="13" fillId="0" borderId="0" xfId="0" applyFont="1" applyAlignment="1"/>
    <xf numFmtId="0" fontId="13" fillId="0" borderId="0" xfId="0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31" fontId="13" fillId="0" borderId="0" xfId="0" applyNumberFormat="1" applyFont="1" applyAlignment="1"/>
    <xf numFmtId="0" fontId="10" fillId="0" borderId="0" xfId="0" applyFont="1" applyAlignment="1">
      <alignment horizontal="left" wrapText="1"/>
    </xf>
    <xf numFmtId="38" fontId="13" fillId="0" borderId="0" xfId="0" applyNumberFormat="1" applyFont="1" applyAlignment="1">
      <alignment horizontal="left"/>
    </xf>
    <xf numFmtId="14" fontId="13" fillId="0" borderId="0" xfId="0" applyNumberFormat="1" applyFont="1" applyAlignment="1"/>
    <xf numFmtId="14" fontId="13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38" fontId="4" fillId="0" borderId="2" xfId="0" applyNumberFormat="1" applyFont="1" applyBorder="1" applyAlignment="1">
      <alignment horizontal="center" vertical="center" wrapText="1"/>
    </xf>
    <xf numFmtId="38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79" fontId="15" fillId="2" borderId="3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38" fontId="15" fillId="2" borderId="4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center" vertical="center" wrapText="1"/>
    </xf>
    <xf numFmtId="38" fontId="5" fillId="3" borderId="7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vertical="center"/>
    </xf>
    <xf numFmtId="178" fontId="16" fillId="3" borderId="7" xfId="0" applyNumberFormat="1" applyFont="1" applyFill="1" applyBorder="1" applyAlignment="1">
      <alignment horizontal="left" vertical="center" wrapText="1"/>
    </xf>
    <xf numFmtId="38" fontId="5" fillId="3" borderId="7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/>
    </xf>
    <xf numFmtId="178" fontId="5" fillId="3" borderId="14" xfId="0" applyNumberFormat="1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38" fontId="4" fillId="0" borderId="0" xfId="0" applyNumberFormat="1" applyFont="1" applyBorder="1" applyAlignment="1">
      <alignment horizontal="center" vertical="center" wrapText="1"/>
    </xf>
    <xf numFmtId="38" fontId="4" fillId="0" borderId="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" fillId="0" borderId="0" xfId="7" applyFont="1" applyAlignment="1">
      <alignment horizontal="right" vertical="center"/>
    </xf>
    <xf numFmtId="0" fontId="7" fillId="0" borderId="0" xfId="7" applyFont="1" applyBorder="1" applyAlignment="1">
      <alignment vertical="center"/>
    </xf>
    <xf numFmtId="38" fontId="1" fillId="0" borderId="0" xfId="17" applyNumberFormat="1" applyFont="1" applyAlignment="1">
      <alignment vertical="center"/>
    </xf>
    <xf numFmtId="178" fontId="1" fillId="0" borderId="0" xfId="17" applyNumberFormat="1" applyFont="1" applyAlignment="1">
      <alignment vertical="center"/>
    </xf>
    <xf numFmtId="178" fontId="1" fillId="0" borderId="0" xfId="17" applyNumberFormat="1" applyFont="1"/>
    <xf numFmtId="38" fontId="2" fillId="0" borderId="0" xfId="0" applyNumberFormat="1" applyFont="1" applyAlignment="1"/>
    <xf numFmtId="38" fontId="4" fillId="0" borderId="16" xfId="0" applyNumberFormat="1" applyFont="1" applyBorder="1" applyAlignment="1">
      <alignment horizontal="center" vertical="center"/>
    </xf>
    <xf numFmtId="38" fontId="15" fillId="2" borderId="17" xfId="0" applyNumberFormat="1" applyFont="1" applyFill="1" applyBorder="1" applyAlignment="1">
      <alignment horizontal="center" vertical="center" wrapText="1"/>
    </xf>
    <xf numFmtId="38" fontId="5" fillId="3" borderId="18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8" fontId="17" fillId="0" borderId="7" xfId="0" applyNumberFormat="1" applyFont="1" applyBorder="1" applyAlignment="1">
      <alignment horizontal="center" vertical="center"/>
    </xf>
    <xf numFmtId="38" fontId="42" fillId="0" borderId="0" xfId="0" applyNumberFormat="1" applyFont="1" applyAlignment="1">
      <alignment horizontal="center" vertical="center" wrapText="1"/>
    </xf>
    <xf numFmtId="0" fontId="6" fillId="0" borderId="0" xfId="7" applyFont="1" applyBorder="1" applyAlignment="1">
      <alignment horizontal="left" vertical="center"/>
    </xf>
    <xf numFmtId="0" fontId="7" fillId="0" borderId="0" xfId="7" applyFont="1" applyBorder="1" applyAlignment="1">
      <alignment horizontal="center" vertical="center"/>
    </xf>
    <xf numFmtId="38" fontId="17" fillId="0" borderId="7" xfId="0" applyNumberFormat="1" applyFont="1" applyBorder="1" applyAlignment="1">
      <alignment horizontal="center" vertical="center"/>
    </xf>
    <xf numFmtId="0" fontId="4" fillId="3" borderId="8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 wrapText="1"/>
    </xf>
    <xf numFmtId="38" fontId="4" fillId="3" borderId="7" xfId="0" applyNumberFormat="1" applyFont="1" applyFill="1" applyBorder="1" applyAlignment="1">
      <alignment horizontal="center" vertical="center" wrapText="1"/>
    </xf>
    <xf numFmtId="38" fontId="4" fillId="3" borderId="18" xfId="0" applyNumberFormat="1" applyFont="1" applyFill="1" applyBorder="1" applyAlignment="1">
      <alignment horizontal="center" vertical="center"/>
    </xf>
    <xf numFmtId="180" fontId="5" fillId="3" borderId="7" xfId="0" applyNumberFormat="1" applyFont="1" applyFill="1" applyBorder="1" applyAlignment="1">
      <alignment horizontal="center" vertical="center" wrapText="1"/>
    </xf>
    <xf numFmtId="38" fontId="14" fillId="0" borderId="7" xfId="0" applyNumberFormat="1" applyFont="1" applyBorder="1" applyAlignment="1">
      <alignment horizontal="center" vertical="center"/>
    </xf>
    <xf numFmtId="38" fontId="20" fillId="0" borderId="7" xfId="0" applyNumberFormat="1" applyFont="1" applyFill="1" applyBorder="1" applyAlignment="1">
      <alignment horizontal="center" vertical="center"/>
    </xf>
    <xf numFmtId="38" fontId="14" fillId="0" borderId="7" xfId="0" applyNumberFormat="1" applyFont="1" applyBorder="1" applyAlignment="1">
      <alignment horizontal="center" vertical="center"/>
    </xf>
    <xf numFmtId="0" fontId="5" fillId="3" borderId="28" xfId="0" applyFont="1" applyFill="1" applyBorder="1" applyAlignment="1">
      <alignment horizontal="left" vertical="center" wrapText="1"/>
    </xf>
    <xf numFmtId="0" fontId="5" fillId="3" borderId="29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left" vertical="center" wrapText="1"/>
    </xf>
  </cellXfs>
  <cellStyles count="100">
    <cellStyle name="0,0_x000a__x000a_NA_x000a__x000a_" xfId="24" xr:uid="{00000000-0005-0000-0000-000048000000}"/>
    <cellStyle name="0,0_x000a__x000a_NA_x000a__x000a_ 2" xfId="17" xr:uid="{00000000-0005-0000-0000-000039000000}"/>
    <cellStyle name="0,0_x000d__x000a_NA_x000d__x000a_" xfId="10" xr:uid="{00000000-0005-0000-0000-00001E000000}"/>
    <cellStyle name="0,0_x000d__x000d_NA_x000d__x000d_" xfId="7" xr:uid="{00000000-0005-0000-0000-000019000000}"/>
    <cellStyle name="20% - 强调文字颜色 1 2" xfId="1" xr:uid="{00000000-0005-0000-0000-000002000000}"/>
    <cellStyle name="20% - 强调文字颜色 2 2" xfId="26" xr:uid="{00000000-0005-0000-0000-00004A000000}"/>
    <cellStyle name="20% - 强调文字颜色 3 2" xfId="27" xr:uid="{00000000-0005-0000-0000-00004B000000}"/>
    <cellStyle name="20% - 强调文字颜色 4 2" xfId="23" xr:uid="{00000000-0005-0000-0000-000047000000}"/>
    <cellStyle name="20% - 强调文字颜色 5 2" xfId="28" xr:uid="{00000000-0005-0000-0000-00004C000000}"/>
    <cellStyle name="20% - 强调文字颜色 6 2" xfId="29" xr:uid="{00000000-0005-0000-0000-00004D000000}"/>
    <cellStyle name="40% - 强调文字颜色 1 2" xfId="12" xr:uid="{00000000-0005-0000-0000-000029000000}"/>
    <cellStyle name="40% - 强调文字颜色 2 2" xfId="13" xr:uid="{00000000-0005-0000-0000-00002C000000}"/>
    <cellStyle name="40% - 强调文字颜色 3 2" xfId="31" xr:uid="{00000000-0005-0000-0000-00004F000000}"/>
    <cellStyle name="40% - 强调文字颜色 4 2" xfId="11" xr:uid="{00000000-0005-0000-0000-000025000000}"/>
    <cellStyle name="40% - 强调文字颜色 5 2" xfId="14" xr:uid="{00000000-0005-0000-0000-000030000000}"/>
    <cellStyle name="40% - 强调文字颜色 6 2" xfId="32" xr:uid="{00000000-0005-0000-0000-000050000000}"/>
    <cellStyle name="60% - 强调文字颜色 1 2" xfId="33" xr:uid="{00000000-0005-0000-0000-000051000000}"/>
    <cellStyle name="60% - 强调文字颜色 2 2" xfId="35" xr:uid="{00000000-0005-0000-0000-000053000000}"/>
    <cellStyle name="60% - 强调文字颜色 3 2" xfId="36" xr:uid="{00000000-0005-0000-0000-000054000000}"/>
    <cellStyle name="60% - 强调文字颜色 4 2" xfId="37" xr:uid="{00000000-0005-0000-0000-000055000000}"/>
    <cellStyle name="60% - 强调文字颜色 5 2" xfId="38" xr:uid="{00000000-0005-0000-0000-000056000000}"/>
    <cellStyle name="60% - 强调文字颜色 6 2" xfId="39" xr:uid="{00000000-0005-0000-0000-000057000000}"/>
    <cellStyle name="Comma 2" xfId="5" xr:uid="{00000000-0005-0000-0000-000013000000}"/>
    <cellStyle name="Normal 2" xfId="40" xr:uid="{00000000-0005-0000-0000-000058000000}"/>
    <cellStyle name="百分比 2" xfId="41" xr:uid="{00000000-0005-0000-0000-000059000000}"/>
    <cellStyle name="百分比 2 2" xfId="42" xr:uid="{00000000-0005-0000-0000-00005A000000}"/>
    <cellStyle name="百分比 3" xfId="43" xr:uid="{00000000-0005-0000-0000-00005B000000}"/>
    <cellStyle name="百分比 3 2" xfId="44" xr:uid="{00000000-0005-0000-0000-00005C000000}"/>
    <cellStyle name="百分比 4" xfId="8" xr:uid="{00000000-0005-0000-0000-00001A000000}"/>
    <cellStyle name="百分比 4 2" xfId="46" xr:uid="{00000000-0005-0000-0000-00005E000000}"/>
    <cellStyle name="百分比 5" xfId="9" xr:uid="{00000000-0005-0000-0000-00001C000000}"/>
    <cellStyle name="标题 1 2" xfId="45" xr:uid="{00000000-0005-0000-0000-00005D000000}"/>
    <cellStyle name="标题 1 3" xfId="47" xr:uid="{00000000-0005-0000-0000-00005F000000}"/>
    <cellStyle name="标题 2 2" xfId="48" xr:uid="{00000000-0005-0000-0000-000060000000}"/>
    <cellStyle name="标题 2 3" xfId="49" xr:uid="{00000000-0005-0000-0000-000061000000}"/>
    <cellStyle name="标题 3 2" xfId="50" xr:uid="{00000000-0005-0000-0000-000062000000}"/>
    <cellStyle name="标题 3 3" xfId="51" xr:uid="{00000000-0005-0000-0000-000063000000}"/>
    <cellStyle name="标题 4 2" xfId="52" xr:uid="{00000000-0005-0000-0000-000064000000}"/>
    <cellStyle name="标题 4 3" xfId="54" xr:uid="{00000000-0005-0000-0000-000066000000}"/>
    <cellStyle name="标题 5" xfId="55" xr:uid="{00000000-0005-0000-0000-000067000000}"/>
    <cellStyle name="标题 6" xfId="56" xr:uid="{00000000-0005-0000-0000-000068000000}"/>
    <cellStyle name="差 2" xfId="57" xr:uid="{00000000-0005-0000-0000-000069000000}"/>
    <cellStyle name="差 3" xfId="58" xr:uid="{00000000-0005-0000-0000-00006A000000}"/>
    <cellStyle name="常规" xfId="0" builtinId="0"/>
    <cellStyle name="常规 2" xfId="59" xr:uid="{00000000-0005-0000-0000-00006B000000}"/>
    <cellStyle name="常规 2 2" xfId="60" xr:uid="{00000000-0005-0000-0000-00006C000000}"/>
    <cellStyle name="常规 2 2 2" xfId="61" xr:uid="{00000000-0005-0000-0000-00006D000000}"/>
    <cellStyle name="常规 2 3" xfId="62" xr:uid="{00000000-0005-0000-0000-00006E000000}"/>
    <cellStyle name="常规 2 3 2" xfId="63" xr:uid="{00000000-0005-0000-0000-00006F000000}"/>
    <cellStyle name="常规 2 4" xfId="64" xr:uid="{00000000-0005-0000-0000-000070000000}"/>
    <cellStyle name="常规 2 4 2" xfId="65" xr:uid="{00000000-0005-0000-0000-000071000000}"/>
    <cellStyle name="常规 2 5" xfId="67" xr:uid="{00000000-0005-0000-0000-000073000000}"/>
    <cellStyle name="常规 3" xfId="22" xr:uid="{00000000-0005-0000-0000-000046000000}"/>
    <cellStyle name="常规 3 2" xfId="68" xr:uid="{00000000-0005-0000-0000-000074000000}"/>
    <cellStyle name="常规 4" xfId="69" xr:uid="{00000000-0005-0000-0000-000075000000}"/>
    <cellStyle name="常规 4 2" xfId="70" xr:uid="{00000000-0005-0000-0000-000076000000}"/>
    <cellStyle name="常规 5" xfId="34" xr:uid="{00000000-0005-0000-0000-000052000000}"/>
    <cellStyle name="常规 5 2" xfId="6" xr:uid="{00000000-0005-0000-0000-000016000000}"/>
    <cellStyle name="常规 6" xfId="4" xr:uid="{00000000-0005-0000-0000-000010000000}"/>
    <cellStyle name="好 2" xfId="71" xr:uid="{00000000-0005-0000-0000-000077000000}"/>
    <cellStyle name="好 3" xfId="72" xr:uid="{00000000-0005-0000-0000-000078000000}"/>
    <cellStyle name="汇总 2" xfId="73" xr:uid="{00000000-0005-0000-0000-000079000000}"/>
    <cellStyle name="汇总 2 2" xfId="53" xr:uid="{00000000-0005-0000-0000-000065000000}"/>
    <cellStyle name="汇总 3" xfId="74" xr:uid="{00000000-0005-0000-0000-00007A000000}"/>
    <cellStyle name="汇总 4" xfId="75" xr:uid="{00000000-0005-0000-0000-00007B000000}"/>
    <cellStyle name="货币 4" xfId="76" xr:uid="{00000000-0005-0000-0000-00007C000000}"/>
    <cellStyle name="计算 2" xfId="3" xr:uid="{00000000-0005-0000-0000-000008000000}"/>
    <cellStyle name="计算 2 2" xfId="30" xr:uid="{00000000-0005-0000-0000-00004E000000}"/>
    <cellStyle name="计算 3" xfId="19" xr:uid="{00000000-0005-0000-0000-00003C000000}"/>
    <cellStyle name="计算 4" xfId="20" xr:uid="{00000000-0005-0000-0000-00003F000000}"/>
    <cellStyle name="检查单元格 2" xfId="77" xr:uid="{00000000-0005-0000-0000-00007D000000}"/>
    <cellStyle name="检查单元格 3" xfId="78" xr:uid="{00000000-0005-0000-0000-00007E000000}"/>
    <cellStyle name="解释性文本 2" xfId="79" xr:uid="{00000000-0005-0000-0000-00007F000000}"/>
    <cellStyle name="解释性文本 3" xfId="80" xr:uid="{00000000-0005-0000-0000-000080000000}"/>
    <cellStyle name="警告文本 2" xfId="81" xr:uid="{00000000-0005-0000-0000-000081000000}"/>
    <cellStyle name="警告文本 3" xfId="82" xr:uid="{00000000-0005-0000-0000-000082000000}"/>
    <cellStyle name="链接单元格 2" xfId="83" xr:uid="{00000000-0005-0000-0000-000083000000}"/>
    <cellStyle name="链接单元格 3" xfId="15" xr:uid="{00000000-0005-0000-0000-000031000000}"/>
    <cellStyle name="千位分隔 2" xfId="84" xr:uid="{00000000-0005-0000-0000-000084000000}"/>
    <cellStyle name="强调文字颜色 1 2" xfId="85" xr:uid="{00000000-0005-0000-0000-000085000000}"/>
    <cellStyle name="强调文字颜色 2 2" xfId="86" xr:uid="{00000000-0005-0000-0000-000086000000}"/>
    <cellStyle name="强调文字颜色 3 2" xfId="87" xr:uid="{00000000-0005-0000-0000-000087000000}"/>
    <cellStyle name="强调文字颜色 4 2" xfId="66" xr:uid="{00000000-0005-0000-0000-000072000000}"/>
    <cellStyle name="强调文字颜色 5 2" xfId="88" xr:uid="{00000000-0005-0000-0000-000088000000}"/>
    <cellStyle name="强调文字颜色 6 2" xfId="89" xr:uid="{00000000-0005-0000-0000-000089000000}"/>
    <cellStyle name="适中 2" xfId="21" xr:uid="{00000000-0005-0000-0000-000043000000}"/>
    <cellStyle name="适中 3" xfId="90" xr:uid="{00000000-0005-0000-0000-00008A000000}"/>
    <cellStyle name="输出 2" xfId="16" xr:uid="{00000000-0005-0000-0000-000034000000}"/>
    <cellStyle name="输出 2 2" xfId="25" xr:uid="{00000000-0005-0000-0000-000049000000}"/>
    <cellStyle name="输出 3" xfId="2" xr:uid="{00000000-0005-0000-0000-000003000000}"/>
    <cellStyle name="输出 4" xfId="18" xr:uid="{00000000-0005-0000-0000-00003A000000}"/>
    <cellStyle name="输入 2" xfId="91" xr:uid="{00000000-0005-0000-0000-00008B000000}"/>
    <cellStyle name="输入 2 2" xfId="92" xr:uid="{00000000-0005-0000-0000-00008C000000}"/>
    <cellStyle name="输入 3" xfId="93" xr:uid="{00000000-0005-0000-0000-00008D000000}"/>
    <cellStyle name="输入 4" xfId="94" xr:uid="{00000000-0005-0000-0000-00008E000000}"/>
    <cellStyle name="样式 1" xfId="95" xr:uid="{00000000-0005-0000-0000-00008F000000}"/>
    <cellStyle name="注释 2" xfId="96" xr:uid="{00000000-0005-0000-0000-000090000000}"/>
    <cellStyle name="注释 2 2" xfId="97" xr:uid="{00000000-0005-0000-0000-000091000000}"/>
    <cellStyle name="注释 3" xfId="98" xr:uid="{00000000-0005-0000-0000-000092000000}"/>
    <cellStyle name="注释 4" xfId="99" xr:uid="{00000000-0005-0000-0000-00009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104422</xdr:colOff>
      <xdr:row>0</xdr:row>
      <xdr:rowOff>76200</xdr:rowOff>
    </xdr:from>
    <xdr:to>
      <xdr:col>8</xdr:col>
      <xdr:colOff>563913</xdr:colOff>
      <xdr:row>0</xdr:row>
      <xdr:rowOff>241282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8931275" y="76200"/>
          <a:ext cx="1184275" cy="1644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3"/>
  <sheetViews>
    <sheetView tabSelected="1" topLeftCell="A37" zoomScale="90" zoomScaleNormal="90" zoomScalePageLayoutView="90" workbookViewId="0">
      <selection activeCell="H57" sqref="H57"/>
    </sheetView>
  </sheetViews>
  <sheetFormatPr defaultColWidth="10" defaultRowHeight="14.5" outlineLevelRow="1" x14ac:dyDescent="0.25"/>
  <cols>
    <col min="1" max="1" width="17" style="6" customWidth="1"/>
    <col min="2" max="2" width="24.26953125" style="7" customWidth="1"/>
    <col min="3" max="3" width="52.36328125" style="8" customWidth="1"/>
    <col min="4" max="5" width="8.90625" style="8" customWidth="1"/>
    <col min="6" max="6" width="5.08984375" style="9" customWidth="1"/>
    <col min="7" max="7" width="9.90625" style="9" customWidth="1"/>
    <col min="8" max="8" width="10.36328125" style="9" customWidth="1"/>
    <col min="9" max="9" width="9.6328125" style="9" customWidth="1"/>
    <col min="10" max="10" width="39.08984375" style="10" customWidth="1"/>
    <col min="11" max="11" width="13.08984375" style="11" customWidth="1"/>
    <col min="12" max="248" width="10" style="11"/>
    <col min="249" max="249" width="33" style="11" customWidth="1"/>
    <col min="250" max="250" width="36.08984375" style="11" customWidth="1"/>
    <col min="251" max="251" width="56" style="11" customWidth="1"/>
    <col min="252" max="253" width="8.6328125" style="11" customWidth="1"/>
    <col min="254" max="254" width="10.90625" style="11" customWidth="1"/>
    <col min="255" max="255" width="10" style="11" customWidth="1"/>
    <col min="256" max="504" width="10" style="11"/>
    <col min="505" max="505" width="33" style="11" customWidth="1"/>
    <col min="506" max="506" width="36.08984375" style="11" customWidth="1"/>
    <col min="507" max="507" width="56" style="11" customWidth="1"/>
    <col min="508" max="509" width="8.6328125" style="11" customWidth="1"/>
    <col min="510" max="510" width="10.90625" style="11" customWidth="1"/>
    <col min="511" max="511" width="10" style="11" customWidth="1"/>
    <col min="512" max="760" width="10" style="11"/>
    <col min="761" max="761" width="33" style="11" customWidth="1"/>
    <col min="762" max="762" width="36.08984375" style="11" customWidth="1"/>
    <col min="763" max="763" width="56" style="11" customWidth="1"/>
    <col min="764" max="765" width="8.6328125" style="11" customWidth="1"/>
    <col min="766" max="766" width="10.90625" style="11" customWidth="1"/>
    <col min="767" max="767" width="10" style="11" customWidth="1"/>
    <col min="768" max="1016" width="10" style="11"/>
    <col min="1017" max="1017" width="33" style="11" customWidth="1"/>
    <col min="1018" max="1018" width="36.08984375" style="11" customWidth="1"/>
    <col min="1019" max="1019" width="56" style="11" customWidth="1"/>
    <col min="1020" max="1021" width="8.6328125" style="11" customWidth="1"/>
    <col min="1022" max="1022" width="10.90625" style="11" customWidth="1"/>
    <col min="1023" max="1023" width="10" style="11" customWidth="1"/>
    <col min="1024" max="1272" width="10" style="11"/>
    <col min="1273" max="1273" width="33" style="11" customWidth="1"/>
    <col min="1274" max="1274" width="36.08984375" style="11" customWidth="1"/>
    <col min="1275" max="1275" width="56" style="11" customWidth="1"/>
    <col min="1276" max="1277" width="8.6328125" style="11" customWidth="1"/>
    <col min="1278" max="1278" width="10.90625" style="11" customWidth="1"/>
    <col min="1279" max="1279" width="10" style="11" customWidth="1"/>
    <col min="1280" max="1528" width="10" style="11"/>
    <col min="1529" max="1529" width="33" style="11" customWidth="1"/>
    <col min="1530" max="1530" width="36.08984375" style="11" customWidth="1"/>
    <col min="1531" max="1531" width="56" style="11" customWidth="1"/>
    <col min="1532" max="1533" width="8.6328125" style="11" customWidth="1"/>
    <col min="1534" max="1534" width="10.90625" style="11" customWidth="1"/>
    <col min="1535" max="1535" width="10" style="11" customWidth="1"/>
    <col min="1536" max="1784" width="10" style="11"/>
    <col min="1785" max="1785" width="33" style="11" customWidth="1"/>
    <col min="1786" max="1786" width="36.08984375" style="11" customWidth="1"/>
    <col min="1787" max="1787" width="56" style="11" customWidth="1"/>
    <col min="1788" max="1789" width="8.6328125" style="11" customWidth="1"/>
    <col min="1790" max="1790" width="10.90625" style="11" customWidth="1"/>
    <col min="1791" max="1791" width="10" style="11" customWidth="1"/>
    <col min="1792" max="2040" width="10" style="11"/>
    <col min="2041" max="2041" width="33" style="11" customWidth="1"/>
    <col min="2042" max="2042" width="36.08984375" style="11" customWidth="1"/>
    <col min="2043" max="2043" width="56" style="11" customWidth="1"/>
    <col min="2044" max="2045" width="8.6328125" style="11" customWidth="1"/>
    <col min="2046" max="2046" width="10.90625" style="11" customWidth="1"/>
    <col min="2047" max="2047" width="10" style="11" customWidth="1"/>
    <col min="2048" max="2296" width="10" style="11"/>
    <col min="2297" max="2297" width="33" style="11" customWidth="1"/>
    <col min="2298" max="2298" width="36.08984375" style="11" customWidth="1"/>
    <col min="2299" max="2299" width="56" style="11" customWidth="1"/>
    <col min="2300" max="2301" width="8.6328125" style="11" customWidth="1"/>
    <col min="2302" max="2302" width="10.90625" style="11" customWidth="1"/>
    <col min="2303" max="2303" width="10" style="11" customWidth="1"/>
    <col min="2304" max="2552" width="10" style="11"/>
    <col min="2553" max="2553" width="33" style="11" customWidth="1"/>
    <col min="2554" max="2554" width="36.08984375" style="11" customWidth="1"/>
    <col min="2555" max="2555" width="56" style="11" customWidth="1"/>
    <col min="2556" max="2557" width="8.6328125" style="11" customWidth="1"/>
    <col min="2558" max="2558" width="10.90625" style="11" customWidth="1"/>
    <col min="2559" max="2559" width="10" style="11" customWidth="1"/>
    <col min="2560" max="2808" width="10" style="11"/>
    <col min="2809" max="2809" width="33" style="11" customWidth="1"/>
    <col min="2810" max="2810" width="36.08984375" style="11" customWidth="1"/>
    <col min="2811" max="2811" width="56" style="11" customWidth="1"/>
    <col min="2812" max="2813" width="8.6328125" style="11" customWidth="1"/>
    <col min="2814" max="2814" width="10.90625" style="11" customWidth="1"/>
    <col min="2815" max="2815" width="10" style="11" customWidth="1"/>
    <col min="2816" max="3064" width="10" style="11"/>
    <col min="3065" max="3065" width="33" style="11" customWidth="1"/>
    <col min="3066" max="3066" width="36.08984375" style="11" customWidth="1"/>
    <col min="3067" max="3067" width="56" style="11" customWidth="1"/>
    <col min="3068" max="3069" width="8.6328125" style="11" customWidth="1"/>
    <col min="3070" max="3070" width="10.90625" style="11" customWidth="1"/>
    <col min="3071" max="3071" width="10" style="11" customWidth="1"/>
    <col min="3072" max="3320" width="10" style="11"/>
    <col min="3321" max="3321" width="33" style="11" customWidth="1"/>
    <col min="3322" max="3322" width="36.08984375" style="11" customWidth="1"/>
    <col min="3323" max="3323" width="56" style="11" customWidth="1"/>
    <col min="3324" max="3325" width="8.6328125" style="11" customWidth="1"/>
    <col min="3326" max="3326" width="10.90625" style="11" customWidth="1"/>
    <col min="3327" max="3327" width="10" style="11" customWidth="1"/>
    <col min="3328" max="3576" width="10" style="11"/>
    <col min="3577" max="3577" width="33" style="11" customWidth="1"/>
    <col min="3578" max="3578" width="36.08984375" style="11" customWidth="1"/>
    <col min="3579" max="3579" width="56" style="11" customWidth="1"/>
    <col min="3580" max="3581" width="8.6328125" style="11" customWidth="1"/>
    <col min="3582" max="3582" width="10.90625" style="11" customWidth="1"/>
    <col min="3583" max="3583" width="10" style="11" customWidth="1"/>
    <col min="3584" max="3832" width="10" style="11"/>
    <col min="3833" max="3833" width="33" style="11" customWidth="1"/>
    <col min="3834" max="3834" width="36.08984375" style="11" customWidth="1"/>
    <col min="3835" max="3835" width="56" style="11" customWidth="1"/>
    <col min="3836" max="3837" width="8.6328125" style="11" customWidth="1"/>
    <col min="3838" max="3838" width="10.90625" style="11" customWidth="1"/>
    <col min="3839" max="3839" width="10" style="11" customWidth="1"/>
    <col min="3840" max="4088" width="10" style="11"/>
    <col min="4089" max="4089" width="33" style="11" customWidth="1"/>
    <col min="4090" max="4090" width="36.08984375" style="11" customWidth="1"/>
    <col min="4091" max="4091" width="56" style="11" customWidth="1"/>
    <col min="4092" max="4093" width="8.6328125" style="11" customWidth="1"/>
    <col min="4094" max="4094" width="10.90625" style="11" customWidth="1"/>
    <col min="4095" max="4095" width="10" style="11" customWidth="1"/>
    <col min="4096" max="4344" width="10" style="11"/>
    <col min="4345" max="4345" width="33" style="11" customWidth="1"/>
    <col min="4346" max="4346" width="36.08984375" style="11" customWidth="1"/>
    <col min="4347" max="4347" width="56" style="11" customWidth="1"/>
    <col min="4348" max="4349" width="8.6328125" style="11" customWidth="1"/>
    <col min="4350" max="4350" width="10.90625" style="11" customWidth="1"/>
    <col min="4351" max="4351" width="10" style="11" customWidth="1"/>
    <col min="4352" max="4600" width="10" style="11"/>
    <col min="4601" max="4601" width="33" style="11" customWidth="1"/>
    <col min="4602" max="4602" width="36.08984375" style="11" customWidth="1"/>
    <col min="4603" max="4603" width="56" style="11" customWidth="1"/>
    <col min="4604" max="4605" width="8.6328125" style="11" customWidth="1"/>
    <col min="4606" max="4606" width="10.90625" style="11" customWidth="1"/>
    <col min="4607" max="4607" width="10" style="11" customWidth="1"/>
    <col min="4608" max="4856" width="10" style="11"/>
    <col min="4857" max="4857" width="33" style="11" customWidth="1"/>
    <col min="4858" max="4858" width="36.08984375" style="11" customWidth="1"/>
    <col min="4859" max="4859" width="56" style="11" customWidth="1"/>
    <col min="4860" max="4861" width="8.6328125" style="11" customWidth="1"/>
    <col min="4862" max="4862" width="10.90625" style="11" customWidth="1"/>
    <col min="4863" max="4863" width="10" style="11" customWidth="1"/>
    <col min="4864" max="5112" width="10" style="11"/>
    <col min="5113" max="5113" width="33" style="11" customWidth="1"/>
    <col min="5114" max="5114" width="36.08984375" style="11" customWidth="1"/>
    <col min="5115" max="5115" width="56" style="11" customWidth="1"/>
    <col min="5116" max="5117" width="8.6328125" style="11" customWidth="1"/>
    <col min="5118" max="5118" width="10.90625" style="11" customWidth="1"/>
    <col min="5119" max="5119" width="10" style="11" customWidth="1"/>
    <col min="5120" max="5368" width="10" style="11"/>
    <col min="5369" max="5369" width="33" style="11" customWidth="1"/>
    <col min="5370" max="5370" width="36.08984375" style="11" customWidth="1"/>
    <col min="5371" max="5371" width="56" style="11" customWidth="1"/>
    <col min="5372" max="5373" width="8.6328125" style="11" customWidth="1"/>
    <col min="5374" max="5374" width="10.90625" style="11" customWidth="1"/>
    <col min="5375" max="5375" width="10" style="11" customWidth="1"/>
    <col min="5376" max="5624" width="10" style="11"/>
    <col min="5625" max="5625" width="33" style="11" customWidth="1"/>
    <col min="5626" max="5626" width="36.08984375" style="11" customWidth="1"/>
    <col min="5627" max="5627" width="56" style="11" customWidth="1"/>
    <col min="5628" max="5629" width="8.6328125" style="11" customWidth="1"/>
    <col min="5630" max="5630" width="10.90625" style="11" customWidth="1"/>
    <col min="5631" max="5631" width="10" style="11" customWidth="1"/>
    <col min="5632" max="5880" width="10" style="11"/>
    <col min="5881" max="5881" width="33" style="11" customWidth="1"/>
    <col min="5882" max="5882" width="36.08984375" style="11" customWidth="1"/>
    <col min="5883" max="5883" width="56" style="11" customWidth="1"/>
    <col min="5884" max="5885" width="8.6328125" style="11" customWidth="1"/>
    <col min="5886" max="5886" width="10.90625" style="11" customWidth="1"/>
    <col min="5887" max="5887" width="10" style="11" customWidth="1"/>
    <col min="5888" max="6136" width="10" style="11"/>
    <col min="6137" max="6137" width="33" style="11" customWidth="1"/>
    <col min="6138" max="6138" width="36.08984375" style="11" customWidth="1"/>
    <col min="6139" max="6139" width="56" style="11" customWidth="1"/>
    <col min="6140" max="6141" width="8.6328125" style="11" customWidth="1"/>
    <col min="6142" max="6142" width="10.90625" style="11" customWidth="1"/>
    <col min="6143" max="6143" width="10" style="11" customWidth="1"/>
    <col min="6144" max="6392" width="10" style="11"/>
    <col min="6393" max="6393" width="33" style="11" customWidth="1"/>
    <col min="6394" max="6394" width="36.08984375" style="11" customWidth="1"/>
    <col min="6395" max="6395" width="56" style="11" customWidth="1"/>
    <col min="6396" max="6397" width="8.6328125" style="11" customWidth="1"/>
    <col min="6398" max="6398" width="10.90625" style="11" customWidth="1"/>
    <col min="6399" max="6399" width="10" style="11" customWidth="1"/>
    <col min="6400" max="6648" width="10" style="11"/>
    <col min="6649" max="6649" width="33" style="11" customWidth="1"/>
    <col min="6650" max="6650" width="36.08984375" style="11" customWidth="1"/>
    <col min="6651" max="6651" width="56" style="11" customWidth="1"/>
    <col min="6652" max="6653" width="8.6328125" style="11" customWidth="1"/>
    <col min="6654" max="6654" width="10.90625" style="11" customWidth="1"/>
    <col min="6655" max="6655" width="10" style="11" customWidth="1"/>
    <col min="6656" max="6904" width="10" style="11"/>
    <col min="6905" max="6905" width="33" style="11" customWidth="1"/>
    <col min="6906" max="6906" width="36.08984375" style="11" customWidth="1"/>
    <col min="6907" max="6907" width="56" style="11" customWidth="1"/>
    <col min="6908" max="6909" width="8.6328125" style="11" customWidth="1"/>
    <col min="6910" max="6910" width="10.90625" style="11" customWidth="1"/>
    <col min="6911" max="6911" width="10" style="11" customWidth="1"/>
    <col min="6912" max="7160" width="10" style="11"/>
    <col min="7161" max="7161" width="33" style="11" customWidth="1"/>
    <col min="7162" max="7162" width="36.08984375" style="11" customWidth="1"/>
    <col min="7163" max="7163" width="56" style="11" customWidth="1"/>
    <col min="7164" max="7165" width="8.6328125" style="11" customWidth="1"/>
    <col min="7166" max="7166" width="10.90625" style="11" customWidth="1"/>
    <col min="7167" max="7167" width="10" style="11" customWidth="1"/>
    <col min="7168" max="7416" width="10" style="11"/>
    <col min="7417" max="7417" width="33" style="11" customWidth="1"/>
    <col min="7418" max="7418" width="36.08984375" style="11" customWidth="1"/>
    <col min="7419" max="7419" width="56" style="11" customWidth="1"/>
    <col min="7420" max="7421" width="8.6328125" style="11" customWidth="1"/>
    <col min="7422" max="7422" width="10.90625" style="11" customWidth="1"/>
    <col min="7423" max="7423" width="10" style="11" customWidth="1"/>
    <col min="7424" max="7672" width="10" style="11"/>
    <col min="7673" max="7673" width="33" style="11" customWidth="1"/>
    <col min="7674" max="7674" width="36.08984375" style="11" customWidth="1"/>
    <col min="7675" max="7675" width="56" style="11" customWidth="1"/>
    <col min="7676" max="7677" width="8.6328125" style="11" customWidth="1"/>
    <col min="7678" max="7678" width="10.90625" style="11" customWidth="1"/>
    <col min="7679" max="7679" width="10" style="11" customWidth="1"/>
    <col min="7680" max="7928" width="10" style="11"/>
    <col min="7929" max="7929" width="33" style="11" customWidth="1"/>
    <col min="7930" max="7930" width="36.08984375" style="11" customWidth="1"/>
    <col min="7931" max="7931" width="56" style="11" customWidth="1"/>
    <col min="7932" max="7933" width="8.6328125" style="11" customWidth="1"/>
    <col min="7934" max="7934" width="10.90625" style="11" customWidth="1"/>
    <col min="7935" max="7935" width="10" style="11" customWidth="1"/>
    <col min="7936" max="8184" width="10" style="11"/>
    <col min="8185" max="8185" width="33" style="11" customWidth="1"/>
    <col min="8186" max="8186" width="36.08984375" style="11" customWidth="1"/>
    <col min="8187" max="8187" width="56" style="11" customWidth="1"/>
    <col min="8188" max="8189" width="8.6328125" style="11" customWidth="1"/>
    <col min="8190" max="8190" width="10.90625" style="11" customWidth="1"/>
    <col min="8191" max="8191" width="10" style="11" customWidth="1"/>
    <col min="8192" max="8440" width="10" style="11"/>
    <col min="8441" max="8441" width="33" style="11" customWidth="1"/>
    <col min="8442" max="8442" width="36.08984375" style="11" customWidth="1"/>
    <col min="8443" max="8443" width="56" style="11" customWidth="1"/>
    <col min="8444" max="8445" width="8.6328125" style="11" customWidth="1"/>
    <col min="8446" max="8446" width="10.90625" style="11" customWidth="1"/>
    <col min="8447" max="8447" width="10" style="11" customWidth="1"/>
    <col min="8448" max="8696" width="10" style="11"/>
    <col min="8697" max="8697" width="33" style="11" customWidth="1"/>
    <col min="8698" max="8698" width="36.08984375" style="11" customWidth="1"/>
    <col min="8699" max="8699" width="56" style="11" customWidth="1"/>
    <col min="8700" max="8701" width="8.6328125" style="11" customWidth="1"/>
    <col min="8702" max="8702" width="10.90625" style="11" customWidth="1"/>
    <col min="8703" max="8703" width="10" style="11" customWidth="1"/>
    <col min="8704" max="8952" width="10" style="11"/>
    <col min="8953" max="8953" width="33" style="11" customWidth="1"/>
    <col min="8954" max="8954" width="36.08984375" style="11" customWidth="1"/>
    <col min="8955" max="8955" width="56" style="11" customWidth="1"/>
    <col min="8956" max="8957" width="8.6328125" style="11" customWidth="1"/>
    <col min="8958" max="8958" width="10.90625" style="11" customWidth="1"/>
    <col min="8959" max="8959" width="10" style="11" customWidth="1"/>
    <col min="8960" max="9208" width="10" style="11"/>
    <col min="9209" max="9209" width="33" style="11" customWidth="1"/>
    <col min="9210" max="9210" width="36.08984375" style="11" customWidth="1"/>
    <col min="9211" max="9211" width="56" style="11" customWidth="1"/>
    <col min="9212" max="9213" width="8.6328125" style="11" customWidth="1"/>
    <col min="9214" max="9214" width="10.90625" style="11" customWidth="1"/>
    <col min="9215" max="9215" width="10" style="11" customWidth="1"/>
    <col min="9216" max="9464" width="10" style="11"/>
    <col min="9465" max="9465" width="33" style="11" customWidth="1"/>
    <col min="9466" max="9466" width="36.08984375" style="11" customWidth="1"/>
    <col min="9467" max="9467" width="56" style="11" customWidth="1"/>
    <col min="9468" max="9469" width="8.6328125" style="11" customWidth="1"/>
    <col min="9470" max="9470" width="10.90625" style="11" customWidth="1"/>
    <col min="9471" max="9471" width="10" style="11" customWidth="1"/>
    <col min="9472" max="9720" width="10" style="11"/>
    <col min="9721" max="9721" width="33" style="11" customWidth="1"/>
    <col min="9722" max="9722" width="36.08984375" style="11" customWidth="1"/>
    <col min="9723" max="9723" width="56" style="11" customWidth="1"/>
    <col min="9724" max="9725" width="8.6328125" style="11" customWidth="1"/>
    <col min="9726" max="9726" width="10.90625" style="11" customWidth="1"/>
    <col min="9727" max="9727" width="10" style="11" customWidth="1"/>
    <col min="9728" max="9976" width="10" style="11"/>
    <col min="9977" max="9977" width="33" style="11" customWidth="1"/>
    <col min="9978" max="9978" width="36.08984375" style="11" customWidth="1"/>
    <col min="9979" max="9979" width="56" style="11" customWidth="1"/>
    <col min="9980" max="9981" width="8.6328125" style="11" customWidth="1"/>
    <col min="9982" max="9982" width="10.90625" style="11" customWidth="1"/>
    <col min="9983" max="9983" width="10" style="11" customWidth="1"/>
    <col min="9984" max="10232" width="10" style="11"/>
    <col min="10233" max="10233" width="33" style="11" customWidth="1"/>
    <col min="10234" max="10234" width="36.08984375" style="11" customWidth="1"/>
    <col min="10235" max="10235" width="56" style="11" customWidth="1"/>
    <col min="10236" max="10237" width="8.6328125" style="11" customWidth="1"/>
    <col min="10238" max="10238" width="10.90625" style="11" customWidth="1"/>
    <col min="10239" max="10239" width="10" style="11" customWidth="1"/>
    <col min="10240" max="10488" width="10" style="11"/>
    <col min="10489" max="10489" width="33" style="11" customWidth="1"/>
    <col min="10490" max="10490" width="36.08984375" style="11" customWidth="1"/>
    <col min="10491" max="10491" width="56" style="11" customWidth="1"/>
    <col min="10492" max="10493" width="8.6328125" style="11" customWidth="1"/>
    <col min="10494" max="10494" width="10.90625" style="11" customWidth="1"/>
    <col min="10495" max="10495" width="10" style="11" customWidth="1"/>
    <col min="10496" max="10744" width="10" style="11"/>
    <col min="10745" max="10745" width="33" style="11" customWidth="1"/>
    <col min="10746" max="10746" width="36.08984375" style="11" customWidth="1"/>
    <col min="10747" max="10747" width="56" style="11" customWidth="1"/>
    <col min="10748" max="10749" width="8.6328125" style="11" customWidth="1"/>
    <col min="10750" max="10750" width="10.90625" style="11" customWidth="1"/>
    <col min="10751" max="10751" width="10" style="11" customWidth="1"/>
    <col min="10752" max="11000" width="10" style="11"/>
    <col min="11001" max="11001" width="33" style="11" customWidth="1"/>
    <col min="11002" max="11002" width="36.08984375" style="11" customWidth="1"/>
    <col min="11003" max="11003" width="56" style="11" customWidth="1"/>
    <col min="11004" max="11005" width="8.6328125" style="11" customWidth="1"/>
    <col min="11006" max="11006" width="10.90625" style="11" customWidth="1"/>
    <col min="11007" max="11007" width="10" style="11" customWidth="1"/>
    <col min="11008" max="11256" width="10" style="11"/>
    <col min="11257" max="11257" width="33" style="11" customWidth="1"/>
    <col min="11258" max="11258" width="36.08984375" style="11" customWidth="1"/>
    <col min="11259" max="11259" width="56" style="11" customWidth="1"/>
    <col min="11260" max="11261" width="8.6328125" style="11" customWidth="1"/>
    <col min="11262" max="11262" width="10.90625" style="11" customWidth="1"/>
    <col min="11263" max="11263" width="10" style="11" customWidth="1"/>
    <col min="11264" max="11512" width="10" style="11"/>
    <col min="11513" max="11513" width="33" style="11" customWidth="1"/>
    <col min="11514" max="11514" width="36.08984375" style="11" customWidth="1"/>
    <col min="11515" max="11515" width="56" style="11" customWidth="1"/>
    <col min="11516" max="11517" width="8.6328125" style="11" customWidth="1"/>
    <col min="11518" max="11518" width="10.90625" style="11" customWidth="1"/>
    <col min="11519" max="11519" width="10" style="11" customWidth="1"/>
    <col min="11520" max="11768" width="10" style="11"/>
    <col min="11769" max="11769" width="33" style="11" customWidth="1"/>
    <col min="11770" max="11770" width="36.08984375" style="11" customWidth="1"/>
    <col min="11771" max="11771" width="56" style="11" customWidth="1"/>
    <col min="11772" max="11773" width="8.6328125" style="11" customWidth="1"/>
    <col min="11774" max="11774" width="10.90625" style="11" customWidth="1"/>
    <col min="11775" max="11775" width="10" style="11" customWidth="1"/>
    <col min="11776" max="12024" width="10" style="11"/>
    <col min="12025" max="12025" width="33" style="11" customWidth="1"/>
    <col min="12026" max="12026" width="36.08984375" style="11" customWidth="1"/>
    <col min="12027" max="12027" width="56" style="11" customWidth="1"/>
    <col min="12028" max="12029" width="8.6328125" style="11" customWidth="1"/>
    <col min="12030" max="12030" width="10.90625" style="11" customWidth="1"/>
    <col min="12031" max="12031" width="10" style="11" customWidth="1"/>
    <col min="12032" max="12280" width="10" style="11"/>
    <col min="12281" max="12281" width="33" style="11" customWidth="1"/>
    <col min="12282" max="12282" width="36.08984375" style="11" customWidth="1"/>
    <col min="12283" max="12283" width="56" style="11" customWidth="1"/>
    <col min="12284" max="12285" width="8.6328125" style="11" customWidth="1"/>
    <col min="12286" max="12286" width="10.90625" style="11" customWidth="1"/>
    <col min="12287" max="12287" width="10" style="11" customWidth="1"/>
    <col min="12288" max="12536" width="10" style="11"/>
    <col min="12537" max="12537" width="33" style="11" customWidth="1"/>
    <col min="12538" max="12538" width="36.08984375" style="11" customWidth="1"/>
    <col min="12539" max="12539" width="56" style="11" customWidth="1"/>
    <col min="12540" max="12541" width="8.6328125" style="11" customWidth="1"/>
    <col min="12542" max="12542" width="10.90625" style="11" customWidth="1"/>
    <col min="12543" max="12543" width="10" style="11" customWidth="1"/>
    <col min="12544" max="12792" width="10" style="11"/>
    <col min="12793" max="12793" width="33" style="11" customWidth="1"/>
    <col min="12794" max="12794" width="36.08984375" style="11" customWidth="1"/>
    <col min="12795" max="12795" width="56" style="11" customWidth="1"/>
    <col min="12796" max="12797" width="8.6328125" style="11" customWidth="1"/>
    <col min="12798" max="12798" width="10.90625" style="11" customWidth="1"/>
    <col min="12799" max="12799" width="10" style="11" customWidth="1"/>
    <col min="12800" max="13048" width="10" style="11"/>
    <col min="13049" max="13049" width="33" style="11" customWidth="1"/>
    <col min="13050" max="13050" width="36.08984375" style="11" customWidth="1"/>
    <col min="13051" max="13051" width="56" style="11" customWidth="1"/>
    <col min="13052" max="13053" width="8.6328125" style="11" customWidth="1"/>
    <col min="13054" max="13054" width="10.90625" style="11" customWidth="1"/>
    <col min="13055" max="13055" width="10" style="11" customWidth="1"/>
    <col min="13056" max="13304" width="10" style="11"/>
    <col min="13305" max="13305" width="33" style="11" customWidth="1"/>
    <col min="13306" max="13306" width="36.08984375" style="11" customWidth="1"/>
    <col min="13307" max="13307" width="56" style="11" customWidth="1"/>
    <col min="13308" max="13309" width="8.6328125" style="11" customWidth="1"/>
    <col min="13310" max="13310" width="10.90625" style="11" customWidth="1"/>
    <col min="13311" max="13311" width="10" style="11" customWidth="1"/>
    <col min="13312" max="13560" width="10" style="11"/>
    <col min="13561" max="13561" width="33" style="11" customWidth="1"/>
    <col min="13562" max="13562" width="36.08984375" style="11" customWidth="1"/>
    <col min="13563" max="13563" width="56" style="11" customWidth="1"/>
    <col min="13564" max="13565" width="8.6328125" style="11" customWidth="1"/>
    <col min="13566" max="13566" width="10.90625" style="11" customWidth="1"/>
    <col min="13567" max="13567" width="10" style="11" customWidth="1"/>
    <col min="13568" max="13816" width="10" style="11"/>
    <col min="13817" max="13817" width="33" style="11" customWidth="1"/>
    <col min="13818" max="13818" width="36.08984375" style="11" customWidth="1"/>
    <col min="13819" max="13819" width="56" style="11" customWidth="1"/>
    <col min="13820" max="13821" width="8.6328125" style="11" customWidth="1"/>
    <col min="13822" max="13822" width="10.90625" style="11" customWidth="1"/>
    <col min="13823" max="13823" width="10" style="11" customWidth="1"/>
    <col min="13824" max="14072" width="10" style="11"/>
    <col min="14073" max="14073" width="33" style="11" customWidth="1"/>
    <col min="14074" max="14074" width="36.08984375" style="11" customWidth="1"/>
    <col min="14075" max="14075" width="56" style="11" customWidth="1"/>
    <col min="14076" max="14077" width="8.6328125" style="11" customWidth="1"/>
    <col min="14078" max="14078" width="10.90625" style="11" customWidth="1"/>
    <col min="14079" max="14079" width="10" style="11" customWidth="1"/>
    <col min="14080" max="14328" width="10" style="11"/>
    <col min="14329" max="14329" width="33" style="11" customWidth="1"/>
    <col min="14330" max="14330" width="36.08984375" style="11" customWidth="1"/>
    <col min="14331" max="14331" width="56" style="11" customWidth="1"/>
    <col min="14332" max="14333" width="8.6328125" style="11" customWidth="1"/>
    <col min="14334" max="14334" width="10.90625" style="11" customWidth="1"/>
    <col min="14335" max="14335" width="10" style="11" customWidth="1"/>
    <col min="14336" max="14584" width="10" style="11"/>
    <col min="14585" max="14585" width="33" style="11" customWidth="1"/>
    <col min="14586" max="14586" width="36.08984375" style="11" customWidth="1"/>
    <col min="14587" max="14587" width="56" style="11" customWidth="1"/>
    <col min="14588" max="14589" width="8.6328125" style="11" customWidth="1"/>
    <col min="14590" max="14590" width="10.90625" style="11" customWidth="1"/>
    <col min="14591" max="14591" width="10" style="11" customWidth="1"/>
    <col min="14592" max="14840" width="10" style="11"/>
    <col min="14841" max="14841" width="33" style="11" customWidth="1"/>
    <col min="14842" max="14842" width="36.08984375" style="11" customWidth="1"/>
    <col min="14843" max="14843" width="56" style="11" customWidth="1"/>
    <col min="14844" max="14845" width="8.6328125" style="11" customWidth="1"/>
    <col min="14846" max="14846" width="10.90625" style="11" customWidth="1"/>
    <col min="14847" max="14847" width="10" style="11" customWidth="1"/>
    <col min="14848" max="15096" width="10" style="11"/>
    <col min="15097" max="15097" width="33" style="11" customWidth="1"/>
    <col min="15098" max="15098" width="36.08984375" style="11" customWidth="1"/>
    <col min="15099" max="15099" width="56" style="11" customWidth="1"/>
    <col min="15100" max="15101" width="8.6328125" style="11" customWidth="1"/>
    <col min="15102" max="15102" width="10.90625" style="11" customWidth="1"/>
    <col min="15103" max="15103" width="10" style="11" customWidth="1"/>
    <col min="15104" max="15352" width="10" style="11"/>
    <col min="15353" max="15353" width="33" style="11" customWidth="1"/>
    <col min="15354" max="15354" width="36.08984375" style="11" customWidth="1"/>
    <col min="15355" max="15355" width="56" style="11" customWidth="1"/>
    <col min="15356" max="15357" width="8.6328125" style="11" customWidth="1"/>
    <col min="15358" max="15358" width="10.90625" style="11" customWidth="1"/>
    <col min="15359" max="15359" width="10" style="11" customWidth="1"/>
    <col min="15360" max="15608" width="10" style="11"/>
    <col min="15609" max="15609" width="33" style="11" customWidth="1"/>
    <col min="15610" max="15610" width="36.08984375" style="11" customWidth="1"/>
    <col min="15611" max="15611" width="56" style="11" customWidth="1"/>
    <col min="15612" max="15613" width="8.6328125" style="11" customWidth="1"/>
    <col min="15614" max="15614" width="10.90625" style="11" customWidth="1"/>
    <col min="15615" max="15615" width="10" style="11" customWidth="1"/>
    <col min="15616" max="15864" width="10" style="11"/>
    <col min="15865" max="15865" width="33" style="11" customWidth="1"/>
    <col min="15866" max="15866" width="36.08984375" style="11" customWidth="1"/>
    <col min="15867" max="15867" width="56" style="11" customWidth="1"/>
    <col min="15868" max="15869" width="8.6328125" style="11" customWidth="1"/>
    <col min="15870" max="15870" width="10.90625" style="11" customWidth="1"/>
    <col min="15871" max="15871" width="10" style="11" customWidth="1"/>
    <col min="15872" max="16120" width="10" style="11"/>
    <col min="16121" max="16121" width="33" style="11" customWidth="1"/>
    <col min="16122" max="16122" width="36.08984375" style="11" customWidth="1"/>
    <col min="16123" max="16123" width="56" style="11" customWidth="1"/>
    <col min="16124" max="16125" width="8.6328125" style="11" customWidth="1"/>
    <col min="16126" max="16126" width="10.90625" style="11" customWidth="1"/>
    <col min="16127" max="16127" width="10" style="11" customWidth="1"/>
    <col min="16128" max="16384" width="10" style="11"/>
  </cols>
  <sheetData>
    <row r="1" spans="1:12" s="1" customFormat="1" ht="24" x14ac:dyDescent="0.2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56"/>
      <c r="K1" s="57"/>
      <c r="L1" s="58"/>
    </row>
    <row r="2" spans="1:12" s="1" customFormat="1" ht="22.5" x14ac:dyDescent="0.25">
      <c r="A2" s="72" t="s">
        <v>1</v>
      </c>
      <c r="B2" s="72"/>
      <c r="C2" s="72"/>
      <c r="D2" s="72"/>
      <c r="E2" s="72"/>
      <c r="F2" s="72"/>
      <c r="G2" s="72"/>
      <c r="H2" s="72"/>
      <c r="I2" s="72"/>
      <c r="J2" s="59"/>
      <c r="K2" s="59"/>
      <c r="L2" s="58"/>
    </row>
    <row r="3" spans="1:12" s="2" customFormat="1" ht="13.5" outlineLevel="1" x14ac:dyDescent="0.25">
      <c r="A3" s="12"/>
      <c r="B3" s="13"/>
      <c r="C3" s="13"/>
      <c r="D3" s="13"/>
      <c r="E3" s="13"/>
      <c r="F3" s="14"/>
      <c r="G3" s="14"/>
      <c r="H3" s="15"/>
      <c r="I3" s="60"/>
      <c r="J3" s="61"/>
    </row>
    <row r="4" spans="1:12" s="3" customFormat="1" ht="16.5" outlineLevel="1" x14ac:dyDescent="0.45">
      <c r="A4" s="16" t="s">
        <v>2</v>
      </c>
      <c r="B4" s="17"/>
      <c r="C4" s="18"/>
      <c r="D4" s="18"/>
      <c r="E4" s="18"/>
      <c r="F4" s="18"/>
      <c r="G4" s="18"/>
      <c r="H4" s="18"/>
      <c r="I4" s="18"/>
      <c r="J4" s="62"/>
    </row>
    <row r="5" spans="1:12" s="3" customFormat="1" ht="16.5" outlineLevel="1" x14ac:dyDescent="0.45">
      <c r="A5" s="19" t="s">
        <v>3</v>
      </c>
      <c r="B5" s="20" t="s">
        <v>4</v>
      </c>
      <c r="C5" s="21"/>
      <c r="D5" s="21"/>
      <c r="E5" s="21"/>
      <c r="F5" s="21"/>
      <c r="G5" s="21"/>
      <c r="H5" s="21"/>
      <c r="I5" s="21"/>
      <c r="J5" s="62"/>
    </row>
    <row r="6" spans="1:12" s="3" customFormat="1" ht="16.5" outlineLevel="1" x14ac:dyDescent="0.45">
      <c r="A6" s="22" t="s">
        <v>5</v>
      </c>
      <c r="B6" s="20" t="s">
        <v>6</v>
      </c>
      <c r="C6" s="21"/>
      <c r="D6" s="21"/>
      <c r="E6" s="21"/>
      <c r="F6" s="21"/>
      <c r="G6" s="21"/>
      <c r="H6" s="21"/>
      <c r="I6" s="21"/>
      <c r="J6" s="62"/>
    </row>
    <row r="7" spans="1:12" s="3" customFormat="1" ht="18" outlineLevel="1" x14ac:dyDescent="0.45">
      <c r="A7" s="23" t="s">
        <v>7</v>
      </c>
      <c r="B7" s="24" t="s">
        <v>8</v>
      </c>
      <c r="C7" s="21"/>
      <c r="D7" s="21"/>
      <c r="E7" s="21"/>
      <c r="F7" s="21"/>
      <c r="G7" s="21"/>
      <c r="H7" s="21"/>
      <c r="I7" s="21"/>
      <c r="J7" s="62"/>
    </row>
    <row r="8" spans="1:12" s="3" customFormat="1" ht="16.5" outlineLevel="1" x14ac:dyDescent="0.45">
      <c r="A8" s="23"/>
      <c r="B8" s="20"/>
      <c r="C8" s="21"/>
      <c r="D8" s="21"/>
      <c r="E8" s="21"/>
      <c r="F8" s="21"/>
      <c r="G8" s="21"/>
      <c r="H8" s="21"/>
      <c r="I8" s="21"/>
      <c r="J8" s="62"/>
    </row>
    <row r="9" spans="1:12" s="3" customFormat="1" ht="16.5" outlineLevel="1" x14ac:dyDescent="0.45">
      <c r="A9" s="25" t="s">
        <v>9</v>
      </c>
      <c r="B9" s="20"/>
      <c r="C9" s="21"/>
      <c r="D9" s="21"/>
      <c r="E9" s="21"/>
      <c r="F9" s="21"/>
      <c r="G9" s="21"/>
      <c r="H9" s="21"/>
      <c r="I9" s="21"/>
      <c r="J9" s="62"/>
    </row>
    <row r="10" spans="1:12" s="3" customFormat="1" ht="16.5" outlineLevel="1" x14ac:dyDescent="0.45">
      <c r="A10" s="19" t="s">
        <v>10</v>
      </c>
      <c r="B10" s="20"/>
      <c r="C10" s="21"/>
      <c r="D10" s="21"/>
      <c r="E10" s="21"/>
      <c r="F10" s="21"/>
      <c r="G10" s="21"/>
      <c r="H10" s="21"/>
      <c r="I10" s="21"/>
      <c r="J10" s="62"/>
    </row>
    <row r="11" spans="1:12" s="3" customFormat="1" ht="16.5" outlineLevel="1" x14ac:dyDescent="0.45">
      <c r="A11" s="19" t="s">
        <v>11</v>
      </c>
      <c r="B11" s="20"/>
      <c r="C11" s="21"/>
      <c r="D11" s="21"/>
      <c r="E11" s="21"/>
      <c r="F11" s="21"/>
      <c r="G11" s="21"/>
      <c r="H11" s="21"/>
      <c r="I11" s="21"/>
      <c r="J11" s="62"/>
    </row>
    <row r="12" spans="1:12" s="3" customFormat="1" ht="16.5" outlineLevel="1" x14ac:dyDescent="0.45">
      <c r="A12" s="19" t="s">
        <v>12</v>
      </c>
      <c r="B12" s="20"/>
      <c r="C12" s="21"/>
      <c r="D12" s="21"/>
      <c r="E12" s="21"/>
      <c r="F12" s="21"/>
      <c r="G12" s="21"/>
      <c r="H12" s="21"/>
      <c r="I12" s="21"/>
      <c r="J12" s="62"/>
    </row>
    <row r="13" spans="1:12" s="3" customFormat="1" ht="16.5" outlineLevel="1" x14ac:dyDescent="0.45">
      <c r="A13" s="25"/>
      <c r="B13" s="20"/>
      <c r="C13" s="21"/>
      <c r="D13" s="21"/>
      <c r="E13" s="21"/>
      <c r="F13" s="21"/>
      <c r="G13" s="21"/>
      <c r="H13" s="21"/>
      <c r="I13" s="21"/>
      <c r="J13" s="62"/>
    </row>
    <row r="14" spans="1:12" s="3" customFormat="1" ht="16.5" outlineLevel="1" x14ac:dyDescent="0.45">
      <c r="A14" s="25" t="s">
        <v>13</v>
      </c>
      <c r="B14" s="20"/>
      <c r="C14" s="21"/>
      <c r="D14" s="21"/>
      <c r="E14" s="21"/>
      <c r="F14" s="21"/>
      <c r="G14" s="21"/>
      <c r="H14" s="21"/>
      <c r="I14" s="21"/>
      <c r="J14" s="62"/>
    </row>
    <row r="15" spans="1:12" s="3" customFormat="1" ht="16.5" outlineLevel="1" x14ac:dyDescent="0.45">
      <c r="A15" s="26" t="s">
        <v>14</v>
      </c>
      <c r="B15" s="20"/>
      <c r="C15" s="21"/>
      <c r="D15" s="21"/>
      <c r="E15" s="21"/>
      <c r="F15" s="21"/>
      <c r="G15" s="21"/>
      <c r="H15" s="21"/>
      <c r="I15" s="21"/>
      <c r="J15" s="62"/>
    </row>
    <row r="16" spans="1:12" s="3" customFormat="1" ht="16.5" outlineLevel="1" x14ac:dyDescent="0.45">
      <c r="A16" s="26" t="s">
        <v>15</v>
      </c>
      <c r="B16" s="27"/>
      <c r="C16" s="28"/>
      <c r="D16" s="28"/>
      <c r="E16" s="28"/>
      <c r="F16" s="28"/>
      <c r="G16" s="28"/>
      <c r="H16" s="28"/>
      <c r="I16" s="28"/>
      <c r="J16" s="62"/>
    </row>
    <row r="17" spans="1:10" s="3" customFormat="1" ht="16.5" outlineLevel="1" x14ac:dyDescent="0.45">
      <c r="A17" s="26" t="s">
        <v>16</v>
      </c>
      <c r="B17" s="27"/>
      <c r="C17" s="28"/>
      <c r="D17" s="28"/>
      <c r="E17" s="28"/>
      <c r="F17" s="28"/>
      <c r="G17" s="28"/>
      <c r="H17" s="28"/>
      <c r="I17" s="28"/>
      <c r="J17" s="62"/>
    </row>
    <row r="18" spans="1:10" s="3" customFormat="1" ht="16.5" outlineLevel="1" x14ac:dyDescent="0.45">
      <c r="A18" s="23" t="s">
        <v>17</v>
      </c>
      <c r="B18" s="27"/>
      <c r="C18" s="28"/>
      <c r="D18" s="28"/>
      <c r="E18" s="28"/>
      <c r="F18" s="28"/>
      <c r="G18" s="28"/>
      <c r="H18" s="28"/>
      <c r="I18" s="28"/>
      <c r="J18" s="62"/>
    </row>
    <row r="19" spans="1:10" s="4" customFormat="1" ht="16.5" x14ac:dyDescent="0.45">
      <c r="A19" s="29"/>
      <c r="I19" s="63"/>
    </row>
    <row r="21" spans="1:10" x14ac:dyDescent="0.25">
      <c r="A21" s="30" t="s">
        <v>18</v>
      </c>
      <c r="B21" s="31"/>
      <c r="C21" s="32"/>
      <c r="D21" s="32"/>
      <c r="E21" s="32"/>
      <c r="F21" s="33"/>
      <c r="G21" s="34"/>
      <c r="H21" s="34"/>
      <c r="I21" s="64"/>
    </row>
    <row r="22" spans="1:10" s="5" customFormat="1" ht="29" x14ac:dyDescent="0.25">
      <c r="A22" s="35" t="s">
        <v>19</v>
      </c>
      <c r="B22" s="36" t="s">
        <v>20</v>
      </c>
      <c r="C22" s="37" t="s">
        <v>21</v>
      </c>
      <c r="D22" s="37" t="s">
        <v>22</v>
      </c>
      <c r="E22" s="37" t="s">
        <v>23</v>
      </c>
      <c r="F22" s="37" t="s">
        <v>24</v>
      </c>
      <c r="G22" s="37" t="s">
        <v>25</v>
      </c>
      <c r="H22" s="37" t="s">
        <v>26</v>
      </c>
      <c r="I22" s="65" t="s">
        <v>27</v>
      </c>
      <c r="J22" s="10"/>
    </row>
    <row r="23" spans="1:10" ht="29" x14ac:dyDescent="0.25">
      <c r="A23" s="38" t="s">
        <v>28</v>
      </c>
      <c r="B23" s="39" t="s">
        <v>29</v>
      </c>
      <c r="C23" s="40" t="s">
        <v>30</v>
      </c>
      <c r="D23" s="41">
        <v>1</v>
      </c>
      <c r="E23" s="41">
        <v>1</v>
      </c>
      <c r="F23" s="42">
        <v>1</v>
      </c>
      <c r="G23" s="42" t="s">
        <v>31</v>
      </c>
      <c r="H23" s="42">
        <v>5500</v>
      </c>
      <c r="I23" s="66">
        <f>F23*H23</f>
        <v>5500</v>
      </c>
    </row>
    <row r="24" spans="1:10" ht="32.25" customHeight="1" x14ac:dyDescent="0.25">
      <c r="A24" s="38" t="s">
        <v>32</v>
      </c>
      <c r="B24" s="39" t="s">
        <v>33</v>
      </c>
      <c r="C24" s="43" t="s">
        <v>34</v>
      </c>
      <c r="D24" s="41">
        <v>1</v>
      </c>
      <c r="E24" s="41">
        <v>1</v>
      </c>
      <c r="F24" s="42">
        <v>1</v>
      </c>
      <c r="G24" s="42" t="s">
        <v>35</v>
      </c>
      <c r="H24" s="42">
        <v>100</v>
      </c>
      <c r="I24" s="66">
        <f t="shared" ref="I24:I48" si="0">F24*H24</f>
        <v>100</v>
      </c>
      <c r="J24" s="67"/>
    </row>
    <row r="25" spans="1:10" ht="35.25" customHeight="1" x14ac:dyDescent="0.25">
      <c r="A25" s="74" t="s">
        <v>36</v>
      </c>
      <c r="B25" s="77" t="s">
        <v>37</v>
      </c>
      <c r="C25" s="44" t="s">
        <v>38</v>
      </c>
      <c r="D25" s="41">
        <v>1</v>
      </c>
      <c r="E25" s="41">
        <v>1</v>
      </c>
      <c r="F25" s="42">
        <v>11</v>
      </c>
      <c r="G25" s="42" t="s">
        <v>39</v>
      </c>
      <c r="H25" s="42">
        <v>300</v>
      </c>
      <c r="I25" s="66">
        <f t="shared" si="0"/>
        <v>3300</v>
      </c>
    </row>
    <row r="26" spans="1:10" ht="29" x14ac:dyDescent="0.25">
      <c r="A26" s="75"/>
      <c r="B26" s="78"/>
      <c r="C26" s="43" t="s">
        <v>40</v>
      </c>
      <c r="D26" s="41">
        <v>1</v>
      </c>
      <c r="E26" s="41">
        <v>1</v>
      </c>
      <c r="F26" s="42">
        <v>3</v>
      </c>
      <c r="G26" s="42" t="s">
        <v>41</v>
      </c>
      <c r="H26" s="42">
        <v>280</v>
      </c>
      <c r="I26" s="66">
        <f t="shared" si="0"/>
        <v>840</v>
      </c>
    </row>
    <row r="27" spans="1:10" ht="29" x14ac:dyDescent="0.25">
      <c r="A27" s="75"/>
      <c r="B27" s="78"/>
      <c r="C27" s="43" t="s">
        <v>42</v>
      </c>
      <c r="D27" s="41">
        <v>1</v>
      </c>
      <c r="E27" s="41">
        <v>1</v>
      </c>
      <c r="F27" s="42">
        <v>1</v>
      </c>
      <c r="G27" s="42" t="s">
        <v>41</v>
      </c>
      <c r="H27" s="42">
        <v>300</v>
      </c>
      <c r="I27" s="66">
        <f t="shared" si="0"/>
        <v>300</v>
      </c>
    </row>
    <row r="28" spans="1:10" ht="26.25" customHeight="1" x14ac:dyDescent="0.25">
      <c r="A28" s="75"/>
      <c r="B28" s="78"/>
      <c r="C28" s="43" t="s">
        <v>43</v>
      </c>
      <c r="D28" s="41">
        <v>1</v>
      </c>
      <c r="E28" s="41">
        <v>1</v>
      </c>
      <c r="F28" s="42">
        <v>1</v>
      </c>
      <c r="G28" s="42" t="s">
        <v>41</v>
      </c>
      <c r="H28" s="42">
        <v>1000</v>
      </c>
      <c r="I28" s="66">
        <f t="shared" si="0"/>
        <v>1000</v>
      </c>
    </row>
    <row r="29" spans="1:10" ht="33.75" customHeight="1" x14ac:dyDescent="0.25">
      <c r="A29" s="76"/>
      <c r="B29" s="79"/>
      <c r="C29" s="43" t="s">
        <v>79</v>
      </c>
      <c r="D29" s="41">
        <v>1</v>
      </c>
      <c r="E29" s="41">
        <v>1</v>
      </c>
      <c r="F29" s="42">
        <v>15</v>
      </c>
      <c r="G29" s="42" t="s">
        <v>41</v>
      </c>
      <c r="H29" s="42">
        <v>200</v>
      </c>
      <c r="I29" s="66">
        <f t="shared" si="0"/>
        <v>3000</v>
      </c>
    </row>
    <row r="30" spans="1:10" ht="29" x14ac:dyDescent="0.25">
      <c r="A30" s="45" t="s">
        <v>44</v>
      </c>
      <c r="B30" s="39" t="s">
        <v>45</v>
      </c>
      <c r="C30" s="43" t="s">
        <v>90</v>
      </c>
      <c r="D30" s="41">
        <v>1</v>
      </c>
      <c r="E30" s="41">
        <v>1</v>
      </c>
      <c r="F30" s="42">
        <f>4.5*2.4</f>
        <v>10.799999999999999</v>
      </c>
      <c r="G30" s="42" t="s">
        <v>39</v>
      </c>
      <c r="H30" s="42">
        <v>300</v>
      </c>
      <c r="I30" s="66">
        <f t="shared" si="0"/>
        <v>3239.9999999999995</v>
      </c>
    </row>
    <row r="31" spans="1:10" ht="29" x14ac:dyDescent="0.25">
      <c r="A31" s="45" t="s">
        <v>46</v>
      </c>
      <c r="B31" s="46" t="s">
        <v>47</v>
      </c>
      <c r="C31" s="44" t="s">
        <v>48</v>
      </c>
      <c r="D31" s="41">
        <v>1</v>
      </c>
      <c r="E31" s="41">
        <v>1</v>
      </c>
      <c r="F31" s="42">
        <f>3.5*2.4</f>
        <v>8.4</v>
      </c>
      <c r="G31" s="42" t="s">
        <v>39</v>
      </c>
      <c r="H31" s="42">
        <v>300</v>
      </c>
      <c r="I31" s="66">
        <f t="shared" si="0"/>
        <v>2520</v>
      </c>
    </row>
    <row r="32" spans="1:10" ht="29" x14ac:dyDescent="0.25">
      <c r="A32" s="75" t="s">
        <v>49</v>
      </c>
      <c r="B32" s="78" t="s">
        <v>50</v>
      </c>
      <c r="C32" s="43" t="s">
        <v>51</v>
      </c>
      <c r="D32" s="41">
        <v>1</v>
      </c>
      <c r="E32" s="41">
        <v>1</v>
      </c>
      <c r="F32" s="42">
        <v>1</v>
      </c>
      <c r="G32" s="42" t="s">
        <v>52</v>
      </c>
      <c r="H32" s="42">
        <v>800</v>
      </c>
      <c r="I32" s="66">
        <f t="shared" si="0"/>
        <v>800</v>
      </c>
    </row>
    <row r="33" spans="1:10" x14ac:dyDescent="0.25">
      <c r="A33" s="76"/>
      <c r="B33" s="79"/>
      <c r="C33" s="40" t="s">
        <v>53</v>
      </c>
      <c r="D33" s="80">
        <v>1</v>
      </c>
      <c r="E33" s="80">
        <v>1</v>
      </c>
      <c r="F33" s="81">
        <v>45</v>
      </c>
      <c r="G33" s="81" t="s">
        <v>54</v>
      </c>
      <c r="H33" s="81">
        <v>20</v>
      </c>
      <c r="I33" s="82">
        <f t="shared" si="0"/>
        <v>900</v>
      </c>
      <c r="J33" s="11"/>
    </row>
    <row r="34" spans="1:10" ht="29" x14ac:dyDescent="0.25">
      <c r="A34" s="75" t="s">
        <v>55</v>
      </c>
      <c r="B34" s="46" t="s">
        <v>56</v>
      </c>
      <c r="C34" s="44" t="s">
        <v>57</v>
      </c>
      <c r="D34" s="41">
        <v>1</v>
      </c>
      <c r="E34" s="41">
        <v>1</v>
      </c>
      <c r="F34" s="42">
        <f>2.5*2.8</f>
        <v>7</v>
      </c>
      <c r="G34" s="42" t="s">
        <v>39</v>
      </c>
      <c r="H34" s="42">
        <v>300</v>
      </c>
      <c r="I34" s="66">
        <f t="shared" si="0"/>
        <v>2100</v>
      </c>
    </row>
    <row r="35" spans="1:10" ht="29" x14ac:dyDescent="0.25">
      <c r="A35" s="76"/>
      <c r="B35" s="46" t="s">
        <v>58</v>
      </c>
      <c r="C35" s="43" t="s">
        <v>59</v>
      </c>
      <c r="D35" s="41">
        <v>1</v>
      </c>
      <c r="E35" s="41">
        <v>1</v>
      </c>
      <c r="F35" s="42">
        <v>1</v>
      </c>
      <c r="G35" s="42" t="s">
        <v>31</v>
      </c>
      <c r="H35" s="42">
        <v>2500</v>
      </c>
      <c r="I35" s="66">
        <f t="shared" si="0"/>
        <v>2500</v>
      </c>
    </row>
    <row r="36" spans="1:10" ht="29" x14ac:dyDescent="0.25">
      <c r="A36" s="75" t="s">
        <v>94</v>
      </c>
      <c r="B36" s="46" t="s">
        <v>60</v>
      </c>
      <c r="C36" s="43" t="s">
        <v>61</v>
      </c>
      <c r="D36" s="41">
        <v>1</v>
      </c>
      <c r="E36" s="41">
        <v>1</v>
      </c>
      <c r="F36" s="42">
        <f>11*2.8</f>
        <v>30.799999999999997</v>
      </c>
      <c r="G36" s="42" t="s">
        <v>39</v>
      </c>
      <c r="H36" s="42">
        <v>360</v>
      </c>
      <c r="I36" s="66">
        <f t="shared" si="0"/>
        <v>11087.999999999998</v>
      </c>
    </row>
    <row r="37" spans="1:10" x14ac:dyDescent="0.25">
      <c r="A37" s="76"/>
      <c r="B37" s="46" t="s">
        <v>62</v>
      </c>
      <c r="C37" s="43" t="s">
        <v>63</v>
      </c>
      <c r="D37" s="41">
        <v>1</v>
      </c>
      <c r="E37" s="41">
        <v>1</v>
      </c>
      <c r="F37" s="42">
        <v>15</v>
      </c>
      <c r="G37" s="42" t="s">
        <v>39</v>
      </c>
      <c r="H37" s="42">
        <v>80</v>
      </c>
      <c r="I37" s="66">
        <f t="shared" si="0"/>
        <v>1200</v>
      </c>
    </row>
    <row r="38" spans="1:10" x14ac:dyDescent="0.25">
      <c r="A38" s="74" t="s">
        <v>95</v>
      </c>
      <c r="B38" s="87" t="s">
        <v>81</v>
      </c>
      <c r="C38" s="43" t="s">
        <v>82</v>
      </c>
      <c r="D38" s="41">
        <v>1</v>
      </c>
      <c r="E38" s="41">
        <v>1</v>
      </c>
      <c r="F38" s="42">
        <f>2.3*1.15</f>
        <v>2.6449999999999996</v>
      </c>
      <c r="G38" s="42" t="s">
        <v>39</v>
      </c>
      <c r="H38" s="42">
        <v>80</v>
      </c>
      <c r="I38" s="66">
        <f t="shared" si="0"/>
        <v>211.59999999999997</v>
      </c>
    </row>
    <row r="39" spans="1:10" x14ac:dyDescent="0.25">
      <c r="A39" s="75"/>
      <c r="B39" s="88"/>
      <c r="C39" s="43" t="s">
        <v>84</v>
      </c>
      <c r="D39" s="41">
        <v>1</v>
      </c>
      <c r="E39" s="41">
        <v>1</v>
      </c>
      <c r="F39" s="42">
        <v>14</v>
      </c>
      <c r="G39" s="42" t="s">
        <v>83</v>
      </c>
      <c r="H39" s="42">
        <v>280</v>
      </c>
      <c r="I39" s="66">
        <f t="shared" ref="I39" si="1">F39*H39</f>
        <v>3920</v>
      </c>
    </row>
    <row r="40" spans="1:10" x14ac:dyDescent="0.25">
      <c r="A40" s="75"/>
      <c r="B40" s="88"/>
      <c r="C40" s="43" t="s">
        <v>85</v>
      </c>
      <c r="D40" s="41">
        <v>1</v>
      </c>
      <c r="E40" s="41">
        <v>1</v>
      </c>
      <c r="F40" s="42">
        <v>4</v>
      </c>
      <c r="G40" s="42" t="s">
        <v>83</v>
      </c>
      <c r="H40" s="42">
        <v>180</v>
      </c>
      <c r="I40" s="66">
        <f t="shared" ref="I40" si="2">F40*H40</f>
        <v>720</v>
      </c>
    </row>
    <row r="41" spans="1:10" x14ac:dyDescent="0.25">
      <c r="A41" s="75"/>
      <c r="B41" s="88"/>
      <c r="C41" s="43" t="s">
        <v>86</v>
      </c>
      <c r="D41" s="41">
        <v>1</v>
      </c>
      <c r="E41" s="41">
        <v>1</v>
      </c>
      <c r="F41" s="42">
        <v>1</v>
      </c>
      <c r="G41" s="42" t="s">
        <v>83</v>
      </c>
      <c r="H41" s="42">
        <v>160</v>
      </c>
      <c r="I41" s="66">
        <f t="shared" ref="I41" si="3">F41*H41</f>
        <v>160</v>
      </c>
    </row>
    <row r="42" spans="1:10" x14ac:dyDescent="0.25">
      <c r="A42" s="75"/>
      <c r="B42" s="88"/>
      <c r="C42" s="43" t="s">
        <v>87</v>
      </c>
      <c r="D42" s="41">
        <v>1</v>
      </c>
      <c r="E42" s="41">
        <v>1</v>
      </c>
      <c r="F42" s="42">
        <v>2</v>
      </c>
      <c r="G42" s="42" t="s">
        <v>83</v>
      </c>
      <c r="H42" s="42">
        <v>160</v>
      </c>
      <c r="I42" s="66">
        <f t="shared" ref="I42" si="4">F42*H42</f>
        <v>320</v>
      </c>
    </row>
    <row r="43" spans="1:10" x14ac:dyDescent="0.25">
      <c r="A43" s="75"/>
      <c r="B43" s="88"/>
      <c r="C43" s="43" t="s">
        <v>88</v>
      </c>
      <c r="D43" s="41">
        <v>1</v>
      </c>
      <c r="E43" s="41">
        <v>1</v>
      </c>
      <c r="F43" s="42">
        <v>9</v>
      </c>
      <c r="G43" s="42" t="s">
        <v>83</v>
      </c>
      <c r="H43" s="42">
        <v>60</v>
      </c>
      <c r="I43" s="66">
        <f t="shared" ref="I43:I44" si="5">F43*H43</f>
        <v>540</v>
      </c>
    </row>
    <row r="44" spans="1:10" x14ac:dyDescent="0.25">
      <c r="A44" s="75"/>
      <c r="B44" s="88"/>
      <c r="C44" s="43" t="s">
        <v>89</v>
      </c>
      <c r="D44" s="41">
        <v>1</v>
      </c>
      <c r="E44" s="41">
        <v>1</v>
      </c>
      <c r="F44" s="83">
        <f>1.5*1</f>
        <v>1.5</v>
      </c>
      <c r="G44" s="42" t="s">
        <v>39</v>
      </c>
      <c r="H44" s="42">
        <v>80</v>
      </c>
      <c r="I44" s="66">
        <f t="shared" si="5"/>
        <v>120</v>
      </c>
    </row>
    <row r="45" spans="1:10" x14ac:dyDescent="0.25">
      <c r="A45" s="76"/>
      <c r="B45" s="89"/>
      <c r="C45" s="43" t="s">
        <v>91</v>
      </c>
      <c r="D45" s="41">
        <v>1</v>
      </c>
      <c r="E45" s="41">
        <v>1</v>
      </c>
      <c r="F45" s="42">
        <v>8</v>
      </c>
      <c r="G45" s="42" t="s">
        <v>92</v>
      </c>
      <c r="H45" s="42">
        <v>80</v>
      </c>
      <c r="I45" s="66">
        <f t="shared" ref="I45" si="6">F45*H45</f>
        <v>640</v>
      </c>
    </row>
    <row r="46" spans="1:10" x14ac:dyDescent="0.25">
      <c r="A46" s="45" t="s">
        <v>64</v>
      </c>
      <c r="B46" s="46" t="s">
        <v>65</v>
      </c>
      <c r="C46" s="43" t="s">
        <v>80</v>
      </c>
      <c r="D46" s="41">
        <v>1</v>
      </c>
      <c r="E46" s="41">
        <v>1</v>
      </c>
      <c r="F46" s="42">
        <f>1.6*3.5</f>
        <v>5.6000000000000005</v>
      </c>
      <c r="G46" s="42" t="s">
        <v>39</v>
      </c>
      <c r="H46" s="42">
        <v>80</v>
      </c>
      <c r="I46" s="66">
        <f t="shared" ref="I46" si="7">F46*H46</f>
        <v>448.00000000000006</v>
      </c>
    </row>
    <row r="47" spans="1:10" x14ac:dyDescent="0.25">
      <c r="A47" s="45" t="s">
        <v>66</v>
      </c>
      <c r="B47" s="46" t="s">
        <v>62</v>
      </c>
      <c r="C47" s="43" t="s">
        <v>67</v>
      </c>
      <c r="D47" s="41">
        <v>1</v>
      </c>
      <c r="E47" s="41">
        <v>1</v>
      </c>
      <c r="F47" s="42">
        <v>1</v>
      </c>
      <c r="G47" s="42" t="s">
        <v>68</v>
      </c>
      <c r="H47" s="42">
        <v>1000</v>
      </c>
      <c r="I47" s="66">
        <f t="shared" si="0"/>
        <v>1000</v>
      </c>
    </row>
    <row r="48" spans="1:10" ht="14.5" customHeight="1" x14ac:dyDescent="0.25">
      <c r="A48" s="38" t="s">
        <v>96</v>
      </c>
      <c r="B48" s="47" t="s">
        <v>69</v>
      </c>
      <c r="C48" s="48" t="s">
        <v>70</v>
      </c>
      <c r="D48" s="41">
        <v>1</v>
      </c>
      <c r="E48" s="41"/>
      <c r="F48" s="49">
        <v>14</v>
      </c>
      <c r="G48" s="49" t="s">
        <v>71</v>
      </c>
      <c r="H48" s="49">
        <v>450</v>
      </c>
      <c r="I48" s="66">
        <f t="shared" si="0"/>
        <v>6300</v>
      </c>
    </row>
    <row r="49" spans="1:10" ht="14.5" customHeight="1" x14ac:dyDescent="0.25">
      <c r="A49" s="38" t="s">
        <v>97</v>
      </c>
      <c r="B49" s="50" t="s">
        <v>72</v>
      </c>
      <c r="C49" s="51" t="s">
        <v>73</v>
      </c>
      <c r="D49" s="41">
        <v>1</v>
      </c>
      <c r="E49" s="41">
        <v>1</v>
      </c>
      <c r="F49" s="49">
        <v>2</v>
      </c>
      <c r="G49" s="49" t="s">
        <v>71</v>
      </c>
      <c r="H49" s="49">
        <v>1000</v>
      </c>
      <c r="I49" s="66">
        <f t="shared" ref="I49" si="8">F49*H49</f>
        <v>2000</v>
      </c>
    </row>
    <row r="50" spans="1:10" x14ac:dyDescent="0.25">
      <c r="A50" s="38" t="s">
        <v>98</v>
      </c>
      <c r="B50" s="50" t="s">
        <v>74</v>
      </c>
      <c r="C50" s="51" t="s">
        <v>75</v>
      </c>
      <c r="D50" s="41">
        <v>1</v>
      </c>
      <c r="E50" s="41"/>
      <c r="F50" s="49">
        <v>2</v>
      </c>
      <c r="G50" s="49" t="s">
        <v>76</v>
      </c>
      <c r="H50" s="49">
        <v>2000</v>
      </c>
      <c r="I50" s="66">
        <f t="shared" ref="I50" si="9">F50*H50</f>
        <v>4000</v>
      </c>
    </row>
    <row r="51" spans="1:10" x14ac:dyDescent="0.25">
      <c r="A51" s="52"/>
      <c r="B51" s="53"/>
      <c r="C51" s="54"/>
      <c r="D51" s="54"/>
      <c r="E51" s="54"/>
      <c r="F51" s="55"/>
      <c r="G51" s="84" t="s">
        <v>77</v>
      </c>
      <c r="H51" s="84"/>
      <c r="I51" s="85">
        <f>SUM(I23:I50)</f>
        <v>58767.6</v>
      </c>
    </row>
    <row r="52" spans="1:10" x14ac:dyDescent="0.25">
      <c r="G52" s="73" t="s">
        <v>78</v>
      </c>
      <c r="H52" s="73"/>
      <c r="I52" s="69">
        <f>I51*1.06</f>
        <v>62293.656000000003</v>
      </c>
      <c r="J52" s="68"/>
    </row>
    <row r="53" spans="1:10" x14ac:dyDescent="0.25">
      <c r="C53" s="70"/>
      <c r="G53" s="84" t="s">
        <v>93</v>
      </c>
      <c r="H53" s="84"/>
      <c r="I53" s="86">
        <v>53000</v>
      </c>
    </row>
  </sheetData>
  <mergeCells count="13">
    <mergeCell ref="G53:H53"/>
    <mergeCell ref="A38:A45"/>
    <mergeCell ref="B38:B45"/>
    <mergeCell ref="A1:I1"/>
    <mergeCell ref="A2:I2"/>
    <mergeCell ref="G51:H51"/>
    <mergeCell ref="G52:H52"/>
    <mergeCell ref="A25:A29"/>
    <mergeCell ref="A32:A33"/>
    <mergeCell ref="A34:A35"/>
    <mergeCell ref="A36:A37"/>
    <mergeCell ref="B25:B29"/>
    <mergeCell ref="B32:B33"/>
  </mergeCells>
  <phoneticPr fontId="4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</vt:lpstr>
    </vt:vector>
  </TitlesOfParts>
  <Company>Shell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Yuan.Zhang</dc:creator>
  <cp:lastModifiedBy>Administrator</cp:lastModifiedBy>
  <cp:lastPrinted>2015-05-25T06:03:00Z</cp:lastPrinted>
  <dcterms:created xsi:type="dcterms:W3CDTF">2015-05-06T03:29:00Z</dcterms:created>
  <dcterms:modified xsi:type="dcterms:W3CDTF">2021-09-15T02:37:37Z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127164570C624774A2104690D5320690</vt:lpwstr>
  </property>
</Properties>
</file>