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 activeTab="1"/>
  </bookViews>
  <sheets>
    <sheet name="整体日程安排" sheetId="1" r:id="rId1"/>
    <sheet name="会议设备" sheetId="2" r:id="rId2"/>
  </sheets>
  <calcPr calcId="144525" concurrentCalc="0"/>
</workbook>
</file>

<file path=xl/sharedStrings.xml><?xml version="1.0" encoding="utf-8"?>
<sst xmlns="http://schemas.openxmlformats.org/spreadsheetml/2006/main" count="250" uniqueCount="142">
  <si>
    <r>
      <rPr>
        <sz val="10"/>
        <color theme="1"/>
        <rFont val="宋体"/>
        <charset val="134"/>
      </rPr>
      <t>批次</t>
    </r>
  </si>
  <si>
    <r>
      <rPr>
        <sz val="10"/>
        <color theme="1"/>
        <rFont val="宋体"/>
        <charset val="134"/>
      </rPr>
      <t>酒店</t>
    </r>
  </si>
  <si>
    <r>
      <rPr>
        <sz val="10"/>
        <color theme="1"/>
        <rFont val="宋体"/>
        <charset val="134"/>
      </rPr>
      <t>公里数</t>
    </r>
  </si>
  <si>
    <t>车辆</t>
  </si>
  <si>
    <r>
      <rPr>
        <sz val="10"/>
        <color theme="1"/>
        <rFont val="宋体"/>
        <charset val="134"/>
      </rPr>
      <t>周四</t>
    </r>
  </si>
  <si>
    <r>
      <rPr>
        <sz val="10"/>
        <color theme="1"/>
        <rFont val="宋体"/>
        <charset val="134"/>
      </rPr>
      <t>周五</t>
    </r>
  </si>
  <si>
    <r>
      <rPr>
        <sz val="10"/>
        <color theme="1"/>
        <rFont val="宋体"/>
        <charset val="134"/>
      </rPr>
      <t>周六</t>
    </r>
  </si>
  <si>
    <r>
      <rPr>
        <sz val="10"/>
        <color theme="1"/>
        <rFont val="宋体"/>
        <charset val="134"/>
      </rPr>
      <t>周日</t>
    </r>
  </si>
  <si>
    <r>
      <rPr>
        <sz val="10"/>
        <color theme="1"/>
        <rFont val="宋体"/>
        <charset val="134"/>
      </rPr>
      <t>周一</t>
    </r>
  </si>
  <si>
    <r>
      <rPr>
        <sz val="10"/>
        <color theme="1"/>
        <rFont val="宋体"/>
        <charset val="134"/>
      </rPr>
      <t>周二</t>
    </r>
  </si>
  <si>
    <t>海口宁</t>
  </si>
  <si>
    <r>
      <rPr>
        <sz val="10"/>
        <color theme="1"/>
        <rFont val="宋体"/>
        <charset val="134"/>
      </rPr>
      <t>澄迈鲁能温德姆酒店</t>
    </r>
  </si>
  <si>
    <t>211KM</t>
  </si>
  <si>
    <t>会议室搭建</t>
  </si>
  <si>
    <t>会议使用</t>
  </si>
  <si>
    <r>
      <rPr>
        <sz val="10"/>
        <color theme="1"/>
        <rFont val="宋体"/>
        <charset val="134"/>
      </rPr>
      <t>第</t>
    </r>
    <r>
      <rPr>
        <sz val="10"/>
        <color theme="1"/>
        <rFont val="DengXian"/>
        <charset val="134"/>
      </rPr>
      <t>二</t>
    </r>
    <r>
      <rPr>
        <sz val="10"/>
        <color theme="1"/>
        <rFont val="宋体"/>
        <charset val="134"/>
      </rPr>
      <t xml:space="preserve">批
万宁 </t>
    </r>
  </si>
  <si>
    <r>
      <rPr>
        <sz val="10"/>
        <color theme="1"/>
        <rFont val="宋体"/>
        <charset val="134"/>
      </rPr>
      <t>万宁威斯汀酒店</t>
    </r>
  </si>
  <si>
    <t>175KM</t>
  </si>
  <si>
    <t>会议搭建</t>
  </si>
  <si>
    <t>沙滩搭建</t>
  </si>
  <si>
    <t>沙滩使用</t>
  </si>
  <si>
    <r>
      <rPr>
        <sz val="10"/>
        <color theme="1"/>
        <rFont val="宋体"/>
        <charset val="134"/>
      </rPr>
      <t>第</t>
    </r>
    <r>
      <rPr>
        <sz val="10"/>
        <color theme="1"/>
        <rFont val="DengXian"/>
        <charset val="134"/>
      </rPr>
      <t>三</t>
    </r>
    <r>
      <rPr>
        <sz val="10"/>
        <color theme="1"/>
        <rFont val="宋体"/>
        <charset val="134"/>
      </rPr>
      <t xml:space="preserve">批
三亚 </t>
    </r>
  </si>
  <si>
    <r>
      <rPr>
        <sz val="10"/>
        <color theme="1"/>
        <rFont val="宋体"/>
        <charset val="134"/>
      </rPr>
      <t>三亚柏悦酒店</t>
    </r>
  </si>
  <si>
    <t>251 KM, 3h</t>
  </si>
  <si>
    <r>
      <rPr>
        <sz val="10"/>
        <color theme="1"/>
        <rFont val="宋体"/>
        <charset val="134"/>
      </rPr>
      <t>第</t>
    </r>
    <r>
      <rPr>
        <sz val="10"/>
        <color theme="1"/>
        <rFont val="DengXian"/>
        <charset val="134"/>
      </rPr>
      <t>四</t>
    </r>
    <r>
      <rPr>
        <sz val="10"/>
        <color theme="1"/>
        <rFont val="宋体"/>
        <charset val="134"/>
      </rPr>
      <t xml:space="preserve">批
东方市 </t>
    </r>
  </si>
  <si>
    <r>
      <rPr>
        <sz val="10"/>
        <color theme="1"/>
        <rFont val="宋体"/>
        <charset val="134"/>
      </rPr>
      <t>东方棋子湾开元度假村</t>
    </r>
  </si>
  <si>
    <t>192 KM</t>
  </si>
  <si>
    <r>
      <rPr>
        <sz val="10"/>
        <color theme="1"/>
        <rFont val="宋体"/>
        <charset val="134"/>
      </rPr>
      <t>第</t>
    </r>
    <r>
      <rPr>
        <sz val="10"/>
        <color theme="1"/>
        <rFont val="DengXian"/>
        <charset val="134"/>
      </rPr>
      <t>五</t>
    </r>
    <r>
      <rPr>
        <sz val="10"/>
        <color theme="1"/>
        <rFont val="宋体"/>
        <charset val="134"/>
      </rPr>
      <t>批
 海口</t>
    </r>
  </si>
  <si>
    <t>草坪搭建</t>
  </si>
  <si>
    <t>草坪使用</t>
  </si>
  <si>
    <t>Event name</t>
  </si>
  <si>
    <t>极星试驾</t>
  </si>
  <si>
    <t xml:space="preserve">Supplier </t>
  </si>
  <si>
    <t>UMICE GROUP</t>
  </si>
  <si>
    <t>Prepared  by</t>
  </si>
  <si>
    <t>苏铭</t>
  </si>
  <si>
    <t>Tel</t>
  </si>
  <si>
    <t>Date</t>
  </si>
  <si>
    <t>9月9-14日</t>
  </si>
  <si>
    <t>会议设备</t>
  </si>
  <si>
    <t>类别</t>
  </si>
  <si>
    <t>设备</t>
  </si>
  <si>
    <t>品牌</t>
  </si>
  <si>
    <t>数量</t>
  </si>
  <si>
    <t>单位</t>
  </si>
  <si>
    <t>场次</t>
  </si>
  <si>
    <t>单价</t>
  </si>
  <si>
    <t>小计</t>
  </si>
  <si>
    <t>音频设备</t>
  </si>
  <si>
    <t>全频音箱</t>
  </si>
  <si>
    <t>需要支架</t>
  </si>
  <si>
    <t>台</t>
  </si>
  <si>
    <t>功放</t>
  </si>
  <si>
    <t>调音台</t>
  </si>
  <si>
    <t>24路 数字</t>
  </si>
  <si>
    <t>音频播放笔记本</t>
  </si>
  <si>
    <t>稳压器</t>
  </si>
  <si>
    <t>无线手持</t>
  </si>
  <si>
    <t>支</t>
  </si>
  <si>
    <t>无线头戴</t>
  </si>
  <si>
    <t>套</t>
  </si>
  <si>
    <t>麦克信号放大器</t>
  </si>
  <si>
    <t>其他周边及线材</t>
  </si>
  <si>
    <t>项</t>
  </si>
  <si>
    <t>视频设备</t>
  </si>
  <si>
    <t>80寸等离子电视</t>
  </si>
  <si>
    <t>新</t>
  </si>
  <si>
    <t>电视支架</t>
  </si>
  <si>
    <t>切换器</t>
  </si>
  <si>
    <t>淡进淡出 803</t>
  </si>
  <si>
    <t>播放笔记本</t>
  </si>
  <si>
    <t>苹果笔记本电脑</t>
  </si>
  <si>
    <t>无线翻页器</t>
  </si>
  <si>
    <t>Cue Light翻页器</t>
  </si>
  <si>
    <t>灯光设备</t>
  </si>
  <si>
    <t>LED par</t>
  </si>
  <si>
    <t>只</t>
  </si>
  <si>
    <t>灯杆架子</t>
  </si>
  <si>
    <t>4米T架</t>
  </si>
  <si>
    <t>组</t>
  </si>
  <si>
    <t>灯杆架子包腿弹力布</t>
  </si>
  <si>
    <t>灯光控台</t>
  </si>
  <si>
    <t>同传</t>
  </si>
  <si>
    <t>信号发射板</t>
  </si>
  <si>
    <t>翻译接收器加耳机</t>
  </si>
  <si>
    <t>主机</t>
  </si>
  <si>
    <t>翻译台</t>
  </si>
  <si>
    <t>同传人员及运输</t>
  </si>
  <si>
    <t>人</t>
  </si>
  <si>
    <t>其他</t>
  </si>
  <si>
    <t>工人</t>
  </si>
  <si>
    <t>技术人员</t>
  </si>
  <si>
    <t>灯光音响视频</t>
  </si>
  <si>
    <t>运输</t>
  </si>
  <si>
    <r>
      <rPr>
        <sz val="11"/>
        <color theme="1"/>
        <rFont val="宋体"/>
        <charset val="134"/>
        <scheme val="minor"/>
      </rPr>
      <t>海口-</t>
    </r>
    <r>
      <rPr>
        <sz val="11"/>
        <color theme="1"/>
        <rFont val="宋体"/>
        <charset val="134"/>
        <scheme val="minor"/>
      </rPr>
      <t>-万宁--三亚--东方市</t>
    </r>
  </si>
  <si>
    <t>差旅</t>
  </si>
  <si>
    <t>3人*2天  人员交通 餐费 住宿费</t>
  </si>
  <si>
    <t>户外用餐设备</t>
  </si>
  <si>
    <t>LA110</t>
  </si>
  <si>
    <t>反送音箱</t>
  </si>
  <si>
    <t>PS15</t>
  </si>
  <si>
    <t>低音</t>
  </si>
  <si>
    <t>LA110S</t>
  </si>
  <si>
    <t>人工</t>
  </si>
  <si>
    <t>万宁---海口---万宁</t>
  </si>
  <si>
    <t>辆</t>
  </si>
  <si>
    <t>4人*2天人员交通 餐费 住宿费</t>
  </si>
  <si>
    <t>合计</t>
  </si>
  <si>
    <r>
      <rPr>
        <sz val="11"/>
        <color theme="1"/>
        <rFont val="宋体"/>
        <charset val="134"/>
        <scheme val="minor"/>
      </rPr>
      <t>税金6</t>
    </r>
    <r>
      <rPr>
        <sz val="11"/>
        <color theme="1"/>
        <rFont val="宋体"/>
        <charset val="134"/>
        <scheme val="minor"/>
      </rPr>
      <t>%</t>
    </r>
  </si>
  <si>
    <t>共计</t>
  </si>
  <si>
    <t>最终优惠价格：</t>
  </si>
  <si>
    <t>要求所有线材规整，电视、灯光信号线物外露；</t>
  </si>
  <si>
    <t>车辆租赁</t>
  </si>
  <si>
    <t xml:space="preserve">VOLVO  XC60  </t>
  </si>
  <si>
    <t>琼B.E7978   9月6-15日 每天300公里，超出按照2元/公里计算</t>
  </si>
  <si>
    <t>元</t>
  </si>
  <si>
    <t>税金6%</t>
  </si>
  <si>
    <t>增补--部分</t>
  </si>
  <si>
    <t>兼职</t>
  </si>
  <si>
    <t>9日 三亚收车</t>
  </si>
  <si>
    <t>收车</t>
  </si>
  <si>
    <t>车费、餐费</t>
  </si>
  <si>
    <t>11日 万宁威斯汀</t>
  </si>
  <si>
    <t>协助礼仪 工作</t>
  </si>
  <si>
    <t>三亚往返 车费、餐费</t>
  </si>
  <si>
    <t>充电</t>
  </si>
  <si>
    <t>12日 三亚铂悦酒店</t>
  </si>
  <si>
    <t>采购</t>
  </si>
  <si>
    <t>12日 三亚</t>
  </si>
  <si>
    <t>洗手液20ml</t>
  </si>
  <si>
    <t>洗手液50ml</t>
  </si>
  <si>
    <t>口香糖</t>
  </si>
  <si>
    <t>即时贴</t>
  </si>
  <si>
    <t>送餐</t>
  </si>
  <si>
    <t>18日三亚</t>
  </si>
  <si>
    <t>收车 车费</t>
  </si>
  <si>
    <t>洗车</t>
  </si>
  <si>
    <t>19日三亚</t>
  </si>
  <si>
    <t>送车 车费</t>
  </si>
  <si>
    <t>设备+租车+增补--------总计</t>
  </si>
  <si>
    <t>预付金</t>
  </si>
  <si>
    <t>未付款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</si>
</sst>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</numFmts>
  <fonts count="29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8"/>
      <name val="微软雅黑"/>
      <charset val="134"/>
    </font>
    <font>
      <sz val="8"/>
      <name val="微软雅黑"/>
      <charset val="134"/>
    </font>
    <font>
      <sz val="14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color theme="1"/>
      <name val="微软雅黑"/>
      <charset val="134"/>
    </font>
    <font>
      <sz val="10"/>
      <color theme="1"/>
      <name val="Polestar Unica77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theme="1"/>
      <name val="DengXian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7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1" borderId="30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34" borderId="33" applyNumberFormat="0" applyAlignment="0" applyProtection="0">
      <alignment vertical="center"/>
    </xf>
    <xf numFmtId="0" fontId="20" fillId="34" borderId="28" applyNumberFormat="0" applyAlignment="0" applyProtection="0">
      <alignment vertical="center"/>
    </xf>
    <xf numFmtId="0" fontId="16" fillId="19" borderId="2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NumberFormat="1" applyAlignment="1">
      <alignment horizontal="center" vertical="center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right" vertical="center"/>
    </xf>
    <xf numFmtId="0" fontId="0" fillId="0" borderId="1" xfId="0" applyNumberFormat="1" applyBorder="1" applyAlignment="1">
      <alignment horizontal="center" vertical="center"/>
    </xf>
    <xf numFmtId="0" fontId="1" fillId="6" borderId="1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NumberForma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58" fontId="7" fillId="8" borderId="13" xfId="0" applyNumberFormat="1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7" fillId="11" borderId="17" xfId="0" applyFont="1" applyFill="1" applyBorder="1" applyAlignment="1">
      <alignment horizontal="center" vertical="center"/>
    </xf>
    <xf numFmtId="0" fontId="7" fillId="11" borderId="18" xfId="0" applyFont="1" applyFill="1" applyBorder="1" applyAlignment="1">
      <alignment horizontal="center" vertical="center"/>
    </xf>
    <xf numFmtId="0" fontId="8" fillId="11" borderId="1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center" vertical="center"/>
    </xf>
    <xf numFmtId="58" fontId="7" fillId="8" borderId="22" xfId="0" applyNumberFormat="1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/>
    </xf>
    <xf numFmtId="0" fontId="7" fillId="9" borderId="24" xfId="0" applyFont="1" applyFill="1" applyBorder="1" applyAlignment="1">
      <alignment horizontal="center" vertical="center"/>
    </xf>
    <xf numFmtId="0" fontId="7" fillId="11" borderId="25" xfId="0" applyFont="1" applyFill="1" applyBorder="1" applyAlignment="1">
      <alignment horizontal="center" vertical="center"/>
    </xf>
    <xf numFmtId="0" fontId="7" fillId="9" borderId="2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499745</xdr:colOff>
      <xdr:row>0</xdr:row>
      <xdr:rowOff>113665</xdr:rowOff>
    </xdr:from>
    <xdr:to>
      <xdr:col>7</xdr:col>
      <xdr:colOff>200025</xdr:colOff>
      <xdr:row>3</xdr:row>
      <xdr:rowOff>176530</xdr:rowOff>
    </xdr:to>
    <xdr:pic>
      <xdr:nvPicPr>
        <xdr:cNvPr id="2" name="图片 1" descr="WeChat 圖片_201811211726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64985" y="113665"/>
          <a:ext cx="503555" cy="596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zoomScale="120" zoomScaleNormal="120" topLeftCell="B1" workbookViewId="0">
      <selection activeCell="E25" sqref="E25:F27"/>
    </sheetView>
  </sheetViews>
  <sheetFormatPr defaultColWidth="8.62727272727273" defaultRowHeight="12.5"/>
  <cols>
    <col min="1" max="1" width="13" style="50" customWidth="1"/>
    <col min="2" max="2" width="22.6272727272727" style="50" customWidth="1"/>
    <col min="3" max="3" width="12.6272727272727" style="50" customWidth="1"/>
    <col min="4" max="4" width="12.6272727272727" style="51" customWidth="1"/>
    <col min="5" max="5" width="13.1272727272727" style="50" customWidth="1"/>
    <col min="6" max="10" width="11" style="50" customWidth="1"/>
    <col min="11" max="16384" width="8.62727272727273" style="50"/>
  </cols>
  <sheetData>
    <row r="1" ht="13.25"/>
    <row r="2" spans="1:10">
      <c r="A2" s="52" t="s">
        <v>0</v>
      </c>
      <c r="B2" s="53" t="s">
        <v>1</v>
      </c>
      <c r="C2" s="53" t="s">
        <v>2</v>
      </c>
      <c r="D2" s="54" t="s">
        <v>3</v>
      </c>
      <c r="E2" s="55">
        <v>44448</v>
      </c>
      <c r="F2" s="55">
        <v>44449</v>
      </c>
      <c r="G2" s="55">
        <v>44450</v>
      </c>
      <c r="H2" s="55">
        <v>44451</v>
      </c>
      <c r="I2" s="55">
        <v>44452</v>
      </c>
      <c r="J2" s="83">
        <v>44453</v>
      </c>
    </row>
    <row r="3" ht="13" spans="1:10">
      <c r="A3" s="56"/>
      <c r="B3" s="57"/>
      <c r="C3" s="57"/>
      <c r="D3" s="57"/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84" t="s">
        <v>9</v>
      </c>
    </row>
    <row r="4" ht="13" spans="1:10">
      <c r="A4" s="59" t="s">
        <v>10</v>
      </c>
      <c r="B4" s="60" t="s">
        <v>11</v>
      </c>
      <c r="C4" s="60" t="s">
        <v>12</v>
      </c>
      <c r="D4" s="60">
        <v>25</v>
      </c>
      <c r="E4" s="61" t="s">
        <v>13</v>
      </c>
      <c r="F4" s="62"/>
      <c r="G4" s="62"/>
      <c r="H4" s="62"/>
      <c r="I4" s="62"/>
      <c r="J4" s="85"/>
    </row>
    <row r="5" ht="13.75" spans="1:10">
      <c r="A5" s="63"/>
      <c r="B5" s="64"/>
      <c r="C5" s="64"/>
      <c r="D5" s="64"/>
      <c r="E5" s="60"/>
      <c r="F5" s="65" t="s">
        <v>14</v>
      </c>
      <c r="G5" s="60"/>
      <c r="H5" s="60"/>
      <c r="I5" s="60"/>
      <c r="J5" s="86"/>
    </row>
    <row r="6" ht="5.25" customHeight="1" spans="1:10">
      <c r="A6" s="66"/>
      <c r="B6" s="67"/>
      <c r="C6" s="67"/>
      <c r="D6" s="67"/>
      <c r="E6" s="67"/>
      <c r="F6" s="68"/>
      <c r="G6" s="67"/>
      <c r="H6" s="67"/>
      <c r="I6" s="67"/>
      <c r="J6" s="87"/>
    </row>
    <row r="7" ht="13" spans="1:10">
      <c r="A7" s="69" t="s">
        <v>15</v>
      </c>
      <c r="B7" s="70" t="s">
        <v>16</v>
      </c>
      <c r="C7" s="70" t="s">
        <v>17</v>
      </c>
      <c r="D7" s="70">
        <v>25</v>
      </c>
      <c r="E7" s="57"/>
      <c r="F7" s="71" t="s">
        <v>18</v>
      </c>
      <c r="G7" s="57"/>
      <c r="H7" s="57"/>
      <c r="I7" s="57"/>
      <c r="J7" s="88"/>
    </row>
    <row r="8" ht="13" spans="1:10">
      <c r="A8" s="72"/>
      <c r="B8" s="70"/>
      <c r="C8" s="70"/>
      <c r="D8" s="70"/>
      <c r="E8" s="62"/>
      <c r="F8" s="61" t="s">
        <v>19</v>
      </c>
      <c r="G8" s="65" t="s">
        <v>14</v>
      </c>
      <c r="H8" s="62"/>
      <c r="I8" s="62"/>
      <c r="J8" s="85"/>
    </row>
    <row r="9" ht="13.75" spans="1:10">
      <c r="A9" s="72"/>
      <c r="B9" s="73"/>
      <c r="C9" s="73"/>
      <c r="D9" s="73"/>
      <c r="E9" s="62"/>
      <c r="F9" s="62"/>
      <c r="G9" s="74" t="s">
        <v>20</v>
      </c>
      <c r="H9" s="62"/>
      <c r="I9" s="62"/>
      <c r="J9" s="85"/>
    </row>
    <row r="10" ht="5.25" customHeight="1" spans="1:10">
      <c r="A10" s="66"/>
      <c r="B10" s="67"/>
      <c r="C10" s="67"/>
      <c r="D10" s="67"/>
      <c r="E10" s="67"/>
      <c r="F10" s="68"/>
      <c r="G10" s="67"/>
      <c r="H10" s="67"/>
      <c r="I10" s="67"/>
      <c r="J10" s="87"/>
    </row>
    <row r="11" ht="13" spans="1:10">
      <c r="A11" s="75" t="s">
        <v>21</v>
      </c>
      <c r="B11" s="76" t="s">
        <v>22</v>
      </c>
      <c r="C11" s="76" t="s">
        <v>23</v>
      </c>
      <c r="D11" s="76">
        <v>25</v>
      </c>
      <c r="E11" s="62"/>
      <c r="F11" s="62"/>
      <c r="G11" s="61" t="s">
        <v>18</v>
      </c>
      <c r="H11" s="62"/>
      <c r="I11" s="62"/>
      <c r="J11" s="85"/>
    </row>
    <row r="12" ht="13.75" spans="1:10">
      <c r="A12" s="77"/>
      <c r="B12" s="70"/>
      <c r="C12" s="73"/>
      <c r="D12" s="70"/>
      <c r="E12" s="62"/>
      <c r="F12" s="62"/>
      <c r="G12" s="62"/>
      <c r="H12" s="65" t="s">
        <v>14</v>
      </c>
      <c r="I12" s="62"/>
      <c r="J12" s="85"/>
    </row>
    <row r="13" ht="5.25" customHeight="1" spans="1:10">
      <c r="A13" s="66"/>
      <c r="B13" s="67"/>
      <c r="C13" s="67"/>
      <c r="D13" s="67"/>
      <c r="E13" s="67"/>
      <c r="F13" s="68"/>
      <c r="G13" s="67"/>
      <c r="H13" s="67"/>
      <c r="I13" s="67"/>
      <c r="J13" s="87"/>
    </row>
    <row r="14" ht="13.5" customHeight="1" spans="1:10">
      <c r="A14" s="78" t="s">
        <v>24</v>
      </c>
      <c r="B14" s="60" t="s">
        <v>25</v>
      </c>
      <c r="C14" s="62" t="s">
        <v>26</v>
      </c>
      <c r="D14" s="60">
        <v>25</v>
      </c>
      <c r="E14" s="62"/>
      <c r="F14" s="62"/>
      <c r="G14" s="62"/>
      <c r="H14" s="61" t="s">
        <v>18</v>
      </c>
      <c r="I14" s="62"/>
      <c r="J14" s="85"/>
    </row>
    <row r="15" ht="13.75" spans="1:10">
      <c r="A15" s="72"/>
      <c r="B15" s="64"/>
      <c r="C15" s="62"/>
      <c r="D15" s="64"/>
      <c r="E15" s="62"/>
      <c r="F15" s="62"/>
      <c r="G15" s="62"/>
      <c r="H15" s="62"/>
      <c r="I15" s="65" t="s">
        <v>14</v>
      </c>
      <c r="J15" s="85"/>
    </row>
    <row r="16" ht="5.25" customHeight="1" spans="1:10">
      <c r="A16" s="66"/>
      <c r="B16" s="67"/>
      <c r="C16" s="67"/>
      <c r="D16" s="67"/>
      <c r="E16" s="67"/>
      <c r="F16" s="68"/>
      <c r="G16" s="67"/>
      <c r="H16" s="67"/>
      <c r="I16" s="67"/>
      <c r="J16" s="87"/>
    </row>
    <row r="17" ht="13.5" customHeight="1" spans="1:10">
      <c r="A17" s="79" t="s">
        <v>27</v>
      </c>
      <c r="B17" s="60" t="s">
        <v>11</v>
      </c>
      <c r="C17" s="62" t="s">
        <v>26</v>
      </c>
      <c r="D17" s="60">
        <v>25</v>
      </c>
      <c r="E17" s="62"/>
      <c r="F17" s="62"/>
      <c r="G17" s="62"/>
      <c r="H17" s="62"/>
      <c r="I17" s="61" t="s">
        <v>28</v>
      </c>
      <c r="J17" s="85"/>
    </row>
    <row r="18" ht="13.75" spans="1:10">
      <c r="A18" s="80"/>
      <c r="B18" s="64"/>
      <c r="C18" s="81"/>
      <c r="D18" s="82"/>
      <c r="E18" s="81"/>
      <c r="F18" s="81"/>
      <c r="G18" s="81"/>
      <c r="H18" s="81"/>
      <c r="I18" s="81"/>
      <c r="J18" s="74" t="s">
        <v>29</v>
      </c>
    </row>
  </sheetData>
  <mergeCells count="24">
    <mergeCell ref="A2:A3"/>
    <mergeCell ref="A4:A5"/>
    <mergeCell ref="A7:A9"/>
    <mergeCell ref="A11:A12"/>
    <mergeCell ref="A14:A15"/>
    <mergeCell ref="A17:A18"/>
    <mergeCell ref="B2:B3"/>
    <mergeCell ref="B4:B5"/>
    <mergeCell ref="B7:B9"/>
    <mergeCell ref="B11:B12"/>
    <mergeCell ref="B14:B15"/>
    <mergeCell ref="B17:B18"/>
    <mergeCell ref="C2:C3"/>
    <mergeCell ref="C4:C5"/>
    <mergeCell ref="C7:C9"/>
    <mergeCell ref="C11:C12"/>
    <mergeCell ref="C14:C15"/>
    <mergeCell ref="C17:C18"/>
    <mergeCell ref="D2:D3"/>
    <mergeCell ref="D4:D5"/>
    <mergeCell ref="D7:D9"/>
    <mergeCell ref="D11:D12"/>
    <mergeCell ref="D14:D15"/>
    <mergeCell ref="D17:D18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tabSelected="1" zoomScale="120" zoomScaleNormal="120" topLeftCell="A74" workbookViewId="0">
      <selection activeCell="F99" sqref="F99"/>
    </sheetView>
  </sheetViews>
  <sheetFormatPr defaultColWidth="9" defaultRowHeight="14" outlineLevelCol="7"/>
  <cols>
    <col min="1" max="1" width="9" style="1"/>
    <col min="2" max="2" width="19.2545454545455" style="1" customWidth="1"/>
    <col min="3" max="3" width="34.3727272727273" style="1" customWidth="1"/>
    <col min="4" max="5" width="9" style="1"/>
    <col min="6" max="6" width="10.5" style="1" customWidth="1"/>
    <col min="7" max="7" width="11.5" style="3" customWidth="1"/>
    <col min="8" max="8" width="11.5454545454545" style="3"/>
  </cols>
  <sheetData>
    <row r="1" spans="1:8">
      <c r="A1" s="4" t="s">
        <v>30</v>
      </c>
      <c r="B1" s="4"/>
      <c r="C1" s="5" t="s">
        <v>31</v>
      </c>
      <c r="D1" s="5"/>
      <c r="E1" s="5"/>
      <c r="F1" s="5"/>
      <c r="G1" s="5"/>
      <c r="H1" s="5"/>
    </row>
    <row r="2" spans="1:8">
      <c r="A2" s="4" t="s">
        <v>32</v>
      </c>
      <c r="B2" s="4"/>
      <c r="C2" s="5" t="s">
        <v>33</v>
      </c>
      <c r="D2" s="5"/>
      <c r="E2" s="5"/>
      <c r="F2" s="5"/>
      <c r="G2" s="5"/>
      <c r="H2" s="5"/>
    </row>
    <row r="3" spans="1:8">
      <c r="A3" s="4" t="s">
        <v>34</v>
      </c>
      <c r="B3" s="4"/>
      <c r="C3" s="5" t="s">
        <v>35</v>
      </c>
      <c r="D3" s="5"/>
      <c r="E3" s="5"/>
      <c r="F3" s="5"/>
      <c r="G3" s="5"/>
      <c r="H3" s="5"/>
    </row>
    <row r="4" spans="1:8">
      <c r="A4" s="4" t="s">
        <v>36</v>
      </c>
      <c r="B4" s="4"/>
      <c r="C4" s="5">
        <v>13907604858</v>
      </c>
      <c r="D4" s="5"/>
      <c r="E4" s="5"/>
      <c r="F4" s="5"/>
      <c r="G4" s="5"/>
      <c r="H4" s="5"/>
    </row>
    <row r="5" spans="1:8">
      <c r="A5" s="4" t="s">
        <v>37</v>
      </c>
      <c r="B5" s="4"/>
      <c r="C5" s="5" t="s">
        <v>38</v>
      </c>
      <c r="D5" s="5"/>
      <c r="E5" s="5"/>
      <c r="F5" s="5"/>
      <c r="G5" s="5"/>
      <c r="H5" s="5"/>
    </row>
    <row r="6" ht="17.5" spans="1:8">
      <c r="A6" s="6" t="s">
        <v>39</v>
      </c>
      <c r="B6" s="6"/>
      <c r="C6" s="6"/>
      <c r="D6" s="6"/>
      <c r="E6" s="6"/>
      <c r="F6" s="6"/>
      <c r="G6" s="7"/>
      <c r="H6" s="8"/>
    </row>
    <row r="7" spans="1:8">
      <c r="A7" s="9" t="s">
        <v>40</v>
      </c>
      <c r="B7" s="9" t="s">
        <v>41</v>
      </c>
      <c r="C7" s="9" t="s">
        <v>42</v>
      </c>
      <c r="D7" s="9" t="s">
        <v>43</v>
      </c>
      <c r="E7" s="9" t="s">
        <v>44</v>
      </c>
      <c r="F7" s="9" t="s">
        <v>45</v>
      </c>
      <c r="G7" s="10" t="s">
        <v>46</v>
      </c>
      <c r="H7" s="10" t="s">
        <v>47</v>
      </c>
    </row>
    <row r="8" spans="1:8">
      <c r="A8" s="11" t="s">
        <v>48</v>
      </c>
      <c r="B8" s="11" t="s">
        <v>49</v>
      </c>
      <c r="C8" s="11" t="s">
        <v>50</v>
      </c>
      <c r="D8" s="11">
        <v>2</v>
      </c>
      <c r="E8" s="11" t="s">
        <v>51</v>
      </c>
      <c r="F8" s="11">
        <v>4</v>
      </c>
      <c r="G8" s="8">
        <v>400</v>
      </c>
      <c r="H8" s="8">
        <f>D8*F8*G8</f>
        <v>3200</v>
      </c>
    </row>
    <row r="9" spans="1:8">
      <c r="A9" s="11"/>
      <c r="B9" s="11" t="s">
        <v>52</v>
      </c>
      <c r="C9" s="11"/>
      <c r="D9" s="11">
        <v>1</v>
      </c>
      <c r="E9" s="11" t="s">
        <v>51</v>
      </c>
      <c r="F9" s="11">
        <v>4</v>
      </c>
      <c r="G9" s="8">
        <v>400</v>
      </c>
      <c r="H9" s="8">
        <f t="shared" ref="H9:H36" si="0">D9*F9*G9</f>
        <v>1600</v>
      </c>
    </row>
    <row r="10" spans="1:8">
      <c r="A10" s="11"/>
      <c r="B10" s="11" t="s">
        <v>53</v>
      </c>
      <c r="C10" s="11" t="s">
        <v>54</v>
      </c>
      <c r="D10" s="11">
        <v>1</v>
      </c>
      <c r="E10" s="11" t="s">
        <v>51</v>
      </c>
      <c r="F10" s="11">
        <v>4</v>
      </c>
      <c r="G10" s="8">
        <v>1000</v>
      </c>
      <c r="H10" s="8">
        <f t="shared" si="0"/>
        <v>4000</v>
      </c>
    </row>
    <row r="11" spans="1:8">
      <c r="A11" s="11"/>
      <c r="B11" s="11" t="s">
        <v>55</v>
      </c>
      <c r="C11" s="11"/>
      <c r="D11" s="11">
        <v>1</v>
      </c>
      <c r="E11" s="11" t="s">
        <v>51</v>
      </c>
      <c r="F11" s="11">
        <v>4</v>
      </c>
      <c r="G11" s="8">
        <v>200</v>
      </c>
      <c r="H11" s="8">
        <f t="shared" si="0"/>
        <v>800</v>
      </c>
    </row>
    <row r="12" spans="1:8">
      <c r="A12" s="11"/>
      <c r="B12" s="11" t="s">
        <v>56</v>
      </c>
      <c r="C12" s="11"/>
      <c r="D12" s="11">
        <v>1</v>
      </c>
      <c r="E12" s="11" t="s">
        <v>51</v>
      </c>
      <c r="F12" s="11">
        <v>4</v>
      </c>
      <c r="G12" s="8">
        <v>200</v>
      </c>
      <c r="H12" s="8">
        <f t="shared" si="0"/>
        <v>800</v>
      </c>
    </row>
    <row r="13" spans="1:8">
      <c r="A13" s="11"/>
      <c r="B13" s="11" t="s">
        <v>57</v>
      </c>
      <c r="C13" s="11"/>
      <c r="D13" s="11">
        <v>4</v>
      </c>
      <c r="E13" s="11" t="s">
        <v>58</v>
      </c>
      <c r="F13" s="11">
        <v>4</v>
      </c>
      <c r="G13" s="8">
        <v>200</v>
      </c>
      <c r="H13" s="8">
        <f t="shared" si="0"/>
        <v>3200</v>
      </c>
    </row>
    <row r="14" spans="1:8">
      <c r="A14" s="11"/>
      <c r="B14" s="11" t="s">
        <v>59</v>
      </c>
      <c r="C14" s="11"/>
      <c r="D14" s="11">
        <v>2</v>
      </c>
      <c r="E14" s="11" t="s">
        <v>60</v>
      </c>
      <c r="F14" s="11">
        <v>4</v>
      </c>
      <c r="G14" s="8">
        <v>200</v>
      </c>
      <c r="H14" s="8">
        <f t="shared" si="0"/>
        <v>1600</v>
      </c>
    </row>
    <row r="15" spans="1:8">
      <c r="A15" s="11"/>
      <c r="B15" s="11" t="s">
        <v>61</v>
      </c>
      <c r="C15" s="11"/>
      <c r="D15" s="11">
        <v>1</v>
      </c>
      <c r="E15" s="11" t="s">
        <v>60</v>
      </c>
      <c r="F15" s="11">
        <v>4</v>
      </c>
      <c r="G15" s="8">
        <v>350</v>
      </c>
      <c r="H15" s="8">
        <f t="shared" si="0"/>
        <v>1400</v>
      </c>
    </row>
    <row r="16" spans="1:8">
      <c r="A16" s="11"/>
      <c r="B16" s="11" t="s">
        <v>62</v>
      </c>
      <c r="C16" s="11"/>
      <c r="D16" s="11">
        <v>1</v>
      </c>
      <c r="E16" s="11" t="s">
        <v>63</v>
      </c>
      <c r="F16" s="11">
        <v>4</v>
      </c>
      <c r="G16" s="8">
        <v>0</v>
      </c>
      <c r="H16" s="8">
        <f t="shared" si="0"/>
        <v>0</v>
      </c>
    </row>
    <row r="17" spans="1:8">
      <c r="A17" s="11" t="s">
        <v>64</v>
      </c>
      <c r="B17" s="11" t="s">
        <v>65</v>
      </c>
      <c r="C17" s="11" t="s">
        <v>66</v>
      </c>
      <c r="D17" s="11">
        <v>1</v>
      </c>
      <c r="E17" s="11" t="s">
        <v>51</v>
      </c>
      <c r="F17" s="11">
        <v>4</v>
      </c>
      <c r="G17" s="8">
        <v>2000</v>
      </c>
      <c r="H17" s="8">
        <f t="shared" si="0"/>
        <v>8000</v>
      </c>
    </row>
    <row r="18" spans="1:8">
      <c r="A18" s="11"/>
      <c r="B18" s="11" t="s">
        <v>67</v>
      </c>
      <c r="C18" s="11" t="s">
        <v>66</v>
      </c>
      <c r="D18" s="11">
        <v>1</v>
      </c>
      <c r="E18" s="11" t="s">
        <v>51</v>
      </c>
      <c r="F18" s="11">
        <v>4</v>
      </c>
      <c r="G18" s="8">
        <v>300</v>
      </c>
      <c r="H18" s="8">
        <f t="shared" si="0"/>
        <v>1200</v>
      </c>
    </row>
    <row r="19" spans="1:8">
      <c r="A19" s="11"/>
      <c r="B19" s="11" t="s">
        <v>68</v>
      </c>
      <c r="C19" s="11" t="s">
        <v>69</v>
      </c>
      <c r="D19" s="11">
        <v>1</v>
      </c>
      <c r="E19" s="11" t="s">
        <v>51</v>
      </c>
      <c r="F19" s="11">
        <v>4</v>
      </c>
      <c r="G19" s="8">
        <v>800</v>
      </c>
      <c r="H19" s="8">
        <f t="shared" si="0"/>
        <v>3200</v>
      </c>
    </row>
    <row r="20" spans="1:8">
      <c r="A20" s="11"/>
      <c r="B20" s="11" t="s">
        <v>70</v>
      </c>
      <c r="C20" s="12" t="s">
        <v>71</v>
      </c>
      <c r="D20" s="11">
        <v>3</v>
      </c>
      <c r="E20" s="11" t="s">
        <v>51</v>
      </c>
      <c r="F20" s="11">
        <v>4</v>
      </c>
      <c r="G20" s="8">
        <v>200</v>
      </c>
      <c r="H20" s="8">
        <f t="shared" si="0"/>
        <v>2400</v>
      </c>
    </row>
    <row r="21" spans="1:8">
      <c r="A21" s="11"/>
      <c r="B21" s="11" t="s">
        <v>72</v>
      </c>
      <c r="C21" s="11" t="s">
        <v>73</v>
      </c>
      <c r="D21" s="11">
        <v>1</v>
      </c>
      <c r="E21" s="11" t="s">
        <v>51</v>
      </c>
      <c r="F21" s="11">
        <v>4</v>
      </c>
      <c r="G21" s="8">
        <v>500</v>
      </c>
      <c r="H21" s="8">
        <f t="shared" si="0"/>
        <v>2000</v>
      </c>
    </row>
    <row r="22" spans="1:8">
      <c r="A22" s="11"/>
      <c r="B22" s="11" t="s">
        <v>62</v>
      </c>
      <c r="C22" s="11"/>
      <c r="D22" s="11">
        <v>1</v>
      </c>
      <c r="E22" s="11" t="s">
        <v>63</v>
      </c>
      <c r="F22" s="11">
        <v>4</v>
      </c>
      <c r="G22" s="8">
        <v>0</v>
      </c>
      <c r="H22" s="8">
        <f t="shared" si="0"/>
        <v>0</v>
      </c>
    </row>
    <row r="23" spans="1:8">
      <c r="A23" s="11" t="s">
        <v>74</v>
      </c>
      <c r="B23" s="11" t="s">
        <v>75</v>
      </c>
      <c r="C23" s="11"/>
      <c r="D23" s="11">
        <v>16</v>
      </c>
      <c r="E23" s="11" t="s">
        <v>76</v>
      </c>
      <c r="F23" s="11">
        <v>4</v>
      </c>
      <c r="G23" s="8">
        <v>100</v>
      </c>
      <c r="H23" s="8">
        <f t="shared" si="0"/>
        <v>6400</v>
      </c>
    </row>
    <row r="24" spans="1:8">
      <c r="A24" s="11"/>
      <c r="B24" s="11" t="s">
        <v>77</v>
      </c>
      <c r="C24" s="11" t="s">
        <v>78</v>
      </c>
      <c r="D24" s="11">
        <v>2</v>
      </c>
      <c r="E24" s="11" t="s">
        <v>79</v>
      </c>
      <c r="F24" s="11">
        <v>4</v>
      </c>
      <c r="G24" s="8">
        <v>500</v>
      </c>
      <c r="H24" s="8">
        <f t="shared" si="0"/>
        <v>4000</v>
      </c>
    </row>
    <row r="25" spans="1:8">
      <c r="A25" s="11"/>
      <c r="B25" s="11" t="s">
        <v>80</v>
      </c>
      <c r="C25" s="11"/>
      <c r="D25" s="11"/>
      <c r="E25" s="11" t="s">
        <v>79</v>
      </c>
      <c r="F25" s="11">
        <v>4</v>
      </c>
      <c r="G25" s="8"/>
      <c r="H25" s="8">
        <f t="shared" si="0"/>
        <v>0</v>
      </c>
    </row>
    <row r="26" spans="1:8">
      <c r="A26" s="11"/>
      <c r="B26" s="11" t="s">
        <v>81</v>
      </c>
      <c r="C26" s="11"/>
      <c r="D26" s="11">
        <v>1</v>
      </c>
      <c r="E26" s="11" t="s">
        <v>51</v>
      </c>
      <c r="F26" s="11">
        <v>4</v>
      </c>
      <c r="G26" s="8">
        <v>900</v>
      </c>
      <c r="H26" s="8">
        <f t="shared" si="0"/>
        <v>3600</v>
      </c>
    </row>
    <row r="27" spans="1:8">
      <c r="A27" s="11"/>
      <c r="B27" s="11" t="s">
        <v>62</v>
      </c>
      <c r="C27" s="11"/>
      <c r="D27" s="11"/>
      <c r="E27" s="11"/>
      <c r="F27" s="11">
        <v>4</v>
      </c>
      <c r="G27" s="8"/>
      <c r="H27" s="8">
        <f t="shared" si="0"/>
        <v>0</v>
      </c>
    </row>
    <row r="28" spans="1:8">
      <c r="A28" s="13" t="s">
        <v>82</v>
      </c>
      <c r="B28" s="1" t="s">
        <v>83</v>
      </c>
      <c r="C28" s="11"/>
      <c r="D28" s="11">
        <v>1</v>
      </c>
      <c r="E28" s="1" t="s">
        <v>60</v>
      </c>
      <c r="F28" s="11">
        <v>3</v>
      </c>
      <c r="G28" s="3">
        <v>800</v>
      </c>
      <c r="H28" s="8">
        <f t="shared" si="0"/>
        <v>2400</v>
      </c>
    </row>
    <row r="29" spans="1:8">
      <c r="A29" s="14"/>
      <c r="B29" s="1" t="s">
        <v>84</v>
      </c>
      <c r="C29" s="11"/>
      <c r="D29" s="11">
        <v>30</v>
      </c>
      <c r="E29" s="1" t="s">
        <v>60</v>
      </c>
      <c r="F29" s="11">
        <v>3</v>
      </c>
      <c r="G29" s="3">
        <v>30</v>
      </c>
      <c r="H29" s="8">
        <f t="shared" si="0"/>
        <v>2700</v>
      </c>
    </row>
    <row r="30" spans="1:8">
      <c r="A30" s="14"/>
      <c r="B30" s="1" t="s">
        <v>85</v>
      </c>
      <c r="C30" s="11"/>
      <c r="D30" s="11">
        <v>1</v>
      </c>
      <c r="E30" s="1" t="s">
        <v>51</v>
      </c>
      <c r="F30" s="11">
        <v>3</v>
      </c>
      <c r="G30" s="3">
        <v>1500</v>
      </c>
      <c r="H30" s="8">
        <f t="shared" si="0"/>
        <v>4500</v>
      </c>
    </row>
    <row r="31" spans="1:8">
      <c r="A31" s="14"/>
      <c r="B31" s="1" t="s">
        <v>86</v>
      </c>
      <c r="C31" s="11"/>
      <c r="D31" s="11">
        <v>2</v>
      </c>
      <c r="F31" s="11">
        <v>3</v>
      </c>
      <c r="G31" s="3">
        <v>600</v>
      </c>
      <c r="H31" s="8">
        <f t="shared" si="0"/>
        <v>3600</v>
      </c>
    </row>
    <row r="32" spans="1:8">
      <c r="A32" s="14"/>
      <c r="B32" s="1" t="s">
        <v>87</v>
      </c>
      <c r="C32" s="11"/>
      <c r="D32" s="11">
        <v>1</v>
      </c>
      <c r="E32" s="1" t="s">
        <v>88</v>
      </c>
      <c r="F32" s="11">
        <v>3</v>
      </c>
      <c r="G32" s="3">
        <v>1000</v>
      </c>
      <c r="H32" s="8">
        <f t="shared" si="0"/>
        <v>3000</v>
      </c>
    </row>
    <row r="33" spans="1:8">
      <c r="A33" s="11" t="s">
        <v>89</v>
      </c>
      <c r="B33" s="11" t="s">
        <v>90</v>
      </c>
      <c r="C33" s="11"/>
      <c r="D33" s="11">
        <v>3</v>
      </c>
      <c r="E33" s="11" t="s">
        <v>88</v>
      </c>
      <c r="F33" s="11">
        <v>4</v>
      </c>
      <c r="G33" s="8">
        <v>300</v>
      </c>
      <c r="H33" s="8">
        <f t="shared" si="0"/>
        <v>3600</v>
      </c>
    </row>
    <row r="34" spans="1:8">
      <c r="A34" s="11"/>
      <c r="B34" s="11" t="s">
        <v>91</v>
      </c>
      <c r="C34" s="11" t="s">
        <v>92</v>
      </c>
      <c r="D34" s="11">
        <v>3</v>
      </c>
      <c r="E34" s="11" t="s">
        <v>88</v>
      </c>
      <c r="F34" s="11">
        <v>4</v>
      </c>
      <c r="G34" s="8">
        <v>400</v>
      </c>
      <c r="H34" s="8">
        <f t="shared" si="0"/>
        <v>4800</v>
      </c>
    </row>
    <row r="35" spans="1:8">
      <c r="A35" s="11"/>
      <c r="B35" s="11" t="s">
        <v>93</v>
      </c>
      <c r="C35" s="12" t="s">
        <v>94</v>
      </c>
      <c r="D35" s="11">
        <v>1</v>
      </c>
      <c r="E35" s="12" t="s">
        <v>63</v>
      </c>
      <c r="F35" s="11">
        <v>1</v>
      </c>
      <c r="G35" s="8">
        <v>8000</v>
      </c>
      <c r="H35" s="8">
        <f t="shared" si="0"/>
        <v>8000</v>
      </c>
    </row>
    <row r="36" spans="1:8">
      <c r="A36" s="11"/>
      <c r="B36" s="11" t="s">
        <v>95</v>
      </c>
      <c r="C36" s="12" t="s">
        <v>96</v>
      </c>
      <c r="D36" s="11">
        <v>6</v>
      </c>
      <c r="E36" s="11" t="s">
        <v>88</v>
      </c>
      <c r="F36" s="11">
        <v>4</v>
      </c>
      <c r="G36" s="8">
        <v>500</v>
      </c>
      <c r="H36" s="8">
        <f t="shared" si="0"/>
        <v>12000</v>
      </c>
    </row>
    <row r="37" s="1" customFormat="1" ht="17.5" spans="1:8">
      <c r="A37" s="6" t="s">
        <v>97</v>
      </c>
      <c r="B37" s="6"/>
      <c r="C37" s="6"/>
      <c r="D37" s="6"/>
      <c r="E37" s="6"/>
      <c r="F37" s="6"/>
      <c r="G37" s="7"/>
      <c r="H37" s="8"/>
    </row>
    <row r="38" s="1" customFormat="1" spans="1:8">
      <c r="A38" s="9" t="s">
        <v>40</v>
      </c>
      <c r="B38" s="9" t="s">
        <v>41</v>
      </c>
      <c r="C38" s="9" t="s">
        <v>42</v>
      </c>
      <c r="D38" s="9" t="s">
        <v>43</v>
      </c>
      <c r="E38" s="9" t="s">
        <v>44</v>
      </c>
      <c r="F38" s="9" t="s">
        <v>45</v>
      </c>
      <c r="G38" s="10" t="s">
        <v>46</v>
      </c>
      <c r="H38" s="10"/>
    </row>
    <row r="39" s="1" customFormat="1" spans="1:8">
      <c r="A39" s="11" t="s">
        <v>48</v>
      </c>
      <c r="B39" s="11" t="s">
        <v>49</v>
      </c>
      <c r="C39" s="11" t="s">
        <v>98</v>
      </c>
      <c r="D39" s="11">
        <v>6</v>
      </c>
      <c r="E39" s="11" t="s">
        <v>51</v>
      </c>
      <c r="F39" s="11">
        <v>2</v>
      </c>
      <c r="G39" s="8">
        <v>400</v>
      </c>
      <c r="H39" s="8">
        <f>D39*F39*G39</f>
        <v>4800</v>
      </c>
    </row>
    <row r="40" s="1" customFormat="1" spans="1:8">
      <c r="A40" s="11"/>
      <c r="B40" s="11" t="s">
        <v>99</v>
      </c>
      <c r="C40" s="11" t="s">
        <v>100</v>
      </c>
      <c r="D40" s="11">
        <v>2</v>
      </c>
      <c r="E40" s="11" t="s">
        <v>51</v>
      </c>
      <c r="F40" s="11">
        <v>2</v>
      </c>
      <c r="G40" s="8">
        <v>400</v>
      </c>
      <c r="H40" s="8">
        <f t="shared" ref="H40:H59" si="1">D40*F40*G40</f>
        <v>1600</v>
      </c>
    </row>
    <row r="41" s="1" customFormat="1" spans="1:8">
      <c r="A41" s="11"/>
      <c r="B41" s="11" t="s">
        <v>101</v>
      </c>
      <c r="C41" s="11" t="s">
        <v>102</v>
      </c>
      <c r="D41" s="11">
        <v>2</v>
      </c>
      <c r="E41" s="11" t="s">
        <v>51</v>
      </c>
      <c r="F41" s="11">
        <v>2</v>
      </c>
      <c r="G41" s="8">
        <v>400</v>
      </c>
      <c r="H41" s="8">
        <f t="shared" si="1"/>
        <v>1600</v>
      </c>
    </row>
    <row r="42" s="1" customFormat="1" spans="1:8">
      <c r="A42" s="11"/>
      <c r="B42" s="11" t="s">
        <v>52</v>
      </c>
      <c r="C42" s="11"/>
      <c r="D42" s="11">
        <v>5</v>
      </c>
      <c r="E42" s="11" t="s">
        <v>51</v>
      </c>
      <c r="F42" s="11">
        <v>2</v>
      </c>
      <c r="G42" s="8">
        <v>400</v>
      </c>
      <c r="H42" s="8">
        <f t="shared" si="1"/>
        <v>4000</v>
      </c>
    </row>
    <row r="43" s="1" customFormat="1" spans="1:8">
      <c r="A43" s="11"/>
      <c r="B43" s="11" t="s">
        <v>53</v>
      </c>
      <c r="C43" s="11" t="s">
        <v>54</v>
      </c>
      <c r="D43" s="11">
        <v>1</v>
      </c>
      <c r="E43" s="11" t="s">
        <v>51</v>
      </c>
      <c r="F43" s="11">
        <v>2</v>
      </c>
      <c r="G43" s="8">
        <v>1000</v>
      </c>
      <c r="H43" s="8">
        <f t="shared" si="1"/>
        <v>2000</v>
      </c>
    </row>
    <row r="44" s="1" customFormat="1" spans="1:8">
      <c r="A44" s="11"/>
      <c r="B44" s="11" t="s">
        <v>55</v>
      </c>
      <c r="C44" s="11"/>
      <c r="D44" s="11">
        <v>1</v>
      </c>
      <c r="E44" s="11" t="s">
        <v>51</v>
      </c>
      <c r="F44" s="11">
        <v>2</v>
      </c>
      <c r="G44" s="8">
        <v>200</v>
      </c>
      <c r="H44" s="8">
        <f t="shared" si="1"/>
        <v>400</v>
      </c>
    </row>
    <row r="45" s="1" customFormat="1" spans="1:8">
      <c r="A45" s="11"/>
      <c r="B45" s="11" t="s">
        <v>56</v>
      </c>
      <c r="C45" s="11"/>
      <c r="D45" s="11">
        <v>1</v>
      </c>
      <c r="E45" s="11" t="s">
        <v>51</v>
      </c>
      <c r="F45" s="11">
        <v>2</v>
      </c>
      <c r="G45" s="8">
        <v>0</v>
      </c>
      <c r="H45" s="8">
        <f t="shared" si="1"/>
        <v>0</v>
      </c>
    </row>
    <row r="46" s="1" customFormat="1" spans="1:8">
      <c r="A46" s="11"/>
      <c r="B46" s="11" t="s">
        <v>57</v>
      </c>
      <c r="C46" s="11"/>
      <c r="D46" s="11">
        <v>4</v>
      </c>
      <c r="E46" s="11" t="s">
        <v>58</v>
      </c>
      <c r="F46" s="11">
        <v>2</v>
      </c>
      <c r="G46" s="8">
        <v>200</v>
      </c>
      <c r="H46" s="8">
        <f t="shared" si="1"/>
        <v>1600</v>
      </c>
    </row>
    <row r="47" s="1" customFormat="1" spans="1:8">
      <c r="A47" s="11"/>
      <c r="B47" s="11" t="s">
        <v>59</v>
      </c>
      <c r="C47" s="11"/>
      <c r="D47" s="11">
        <v>2</v>
      </c>
      <c r="E47" s="11" t="s">
        <v>60</v>
      </c>
      <c r="F47" s="11">
        <v>2</v>
      </c>
      <c r="G47" s="8">
        <v>200</v>
      </c>
      <c r="H47" s="8">
        <f t="shared" si="1"/>
        <v>800</v>
      </c>
    </row>
    <row r="48" s="1" customFormat="1" spans="1:8">
      <c r="A48" s="11"/>
      <c r="B48" s="11" t="s">
        <v>61</v>
      </c>
      <c r="C48" s="11"/>
      <c r="D48" s="11">
        <v>1</v>
      </c>
      <c r="E48" s="11" t="s">
        <v>60</v>
      </c>
      <c r="F48" s="11">
        <v>2</v>
      </c>
      <c r="G48" s="8">
        <v>300</v>
      </c>
      <c r="H48" s="8">
        <f t="shared" si="1"/>
        <v>600</v>
      </c>
    </row>
    <row r="49" s="1" customFormat="1" spans="1:8">
      <c r="A49" s="11"/>
      <c r="B49" s="11" t="s">
        <v>62</v>
      </c>
      <c r="C49" s="11"/>
      <c r="D49" s="11">
        <v>1</v>
      </c>
      <c r="E49" s="11" t="s">
        <v>63</v>
      </c>
      <c r="F49" s="11">
        <v>2</v>
      </c>
      <c r="G49" s="8">
        <v>0</v>
      </c>
      <c r="H49" s="8">
        <f t="shared" si="1"/>
        <v>0</v>
      </c>
    </row>
    <row r="50" s="1" customFormat="1" spans="1:8">
      <c r="A50" s="11" t="s">
        <v>64</v>
      </c>
      <c r="B50" s="11" t="s">
        <v>65</v>
      </c>
      <c r="C50" s="11" t="s">
        <v>66</v>
      </c>
      <c r="D50" s="11">
        <v>1</v>
      </c>
      <c r="E50" s="11" t="s">
        <v>51</v>
      </c>
      <c r="F50" s="11">
        <v>2</v>
      </c>
      <c r="G50" s="8">
        <v>2000</v>
      </c>
      <c r="H50" s="8">
        <f t="shared" si="1"/>
        <v>4000</v>
      </c>
    </row>
    <row r="51" s="1" customFormat="1" spans="1:8">
      <c r="A51" s="11"/>
      <c r="B51" s="11" t="s">
        <v>67</v>
      </c>
      <c r="C51" s="11" t="s">
        <v>66</v>
      </c>
      <c r="D51" s="11">
        <v>1</v>
      </c>
      <c r="E51" s="11" t="s">
        <v>51</v>
      </c>
      <c r="F51" s="11">
        <v>2</v>
      </c>
      <c r="G51" s="8">
        <v>300</v>
      </c>
      <c r="H51" s="8">
        <f t="shared" si="1"/>
        <v>600</v>
      </c>
    </row>
    <row r="52" s="1" customFormat="1" spans="1:8">
      <c r="A52" s="11"/>
      <c r="B52" s="11" t="s">
        <v>68</v>
      </c>
      <c r="C52" s="11" t="s">
        <v>69</v>
      </c>
      <c r="D52" s="11">
        <v>1</v>
      </c>
      <c r="E52" s="11" t="s">
        <v>51</v>
      </c>
      <c r="F52" s="11">
        <v>2</v>
      </c>
      <c r="G52" s="8">
        <v>800</v>
      </c>
      <c r="H52" s="8">
        <f t="shared" si="1"/>
        <v>1600</v>
      </c>
    </row>
    <row r="53" s="1" customFormat="1" spans="1:8">
      <c r="A53" s="11"/>
      <c r="B53" s="11" t="s">
        <v>70</v>
      </c>
      <c r="C53" s="11"/>
      <c r="D53" s="11">
        <v>3</v>
      </c>
      <c r="E53" s="11" t="s">
        <v>51</v>
      </c>
      <c r="F53" s="11">
        <v>2</v>
      </c>
      <c r="G53" s="8">
        <v>200</v>
      </c>
      <c r="H53" s="8">
        <f t="shared" si="1"/>
        <v>1200</v>
      </c>
    </row>
    <row r="54" s="1" customFormat="1" spans="1:8">
      <c r="A54" s="11"/>
      <c r="B54" s="11" t="s">
        <v>72</v>
      </c>
      <c r="C54" s="11" t="s">
        <v>73</v>
      </c>
      <c r="D54" s="11">
        <v>1</v>
      </c>
      <c r="E54" s="11" t="s">
        <v>51</v>
      </c>
      <c r="F54" s="11">
        <v>2</v>
      </c>
      <c r="G54" s="8">
        <v>500</v>
      </c>
      <c r="H54" s="8">
        <f t="shared" si="1"/>
        <v>1000</v>
      </c>
    </row>
    <row r="55" s="1" customFormat="1" spans="1:8">
      <c r="A55" s="11"/>
      <c r="B55" s="11" t="s">
        <v>62</v>
      </c>
      <c r="C55" s="11"/>
      <c r="D55" s="11">
        <v>1</v>
      </c>
      <c r="E55" s="11" t="s">
        <v>63</v>
      </c>
      <c r="F55" s="11">
        <v>2</v>
      </c>
      <c r="G55" s="8">
        <v>0</v>
      </c>
      <c r="H55" s="8">
        <f t="shared" si="1"/>
        <v>0</v>
      </c>
    </row>
    <row r="56" s="1" customFormat="1" spans="1:8">
      <c r="A56" s="11" t="s">
        <v>89</v>
      </c>
      <c r="B56" s="11" t="s">
        <v>103</v>
      </c>
      <c r="C56" s="11"/>
      <c r="D56" s="11">
        <v>4</v>
      </c>
      <c r="E56" s="11" t="s">
        <v>88</v>
      </c>
      <c r="F56" s="11">
        <v>2</v>
      </c>
      <c r="G56" s="8">
        <v>300</v>
      </c>
      <c r="H56" s="8">
        <f t="shared" si="1"/>
        <v>2400</v>
      </c>
    </row>
    <row r="57" s="1" customFormat="1" spans="1:8">
      <c r="A57" s="11"/>
      <c r="B57" s="11" t="s">
        <v>91</v>
      </c>
      <c r="C57" s="11"/>
      <c r="D57" s="11">
        <v>3</v>
      </c>
      <c r="E57" s="11" t="s">
        <v>88</v>
      </c>
      <c r="F57" s="11">
        <v>2</v>
      </c>
      <c r="G57" s="8">
        <v>400</v>
      </c>
      <c r="H57" s="8">
        <f t="shared" si="1"/>
        <v>2400</v>
      </c>
    </row>
    <row r="58" s="1" customFormat="1" spans="1:8">
      <c r="A58" s="11"/>
      <c r="B58" s="11" t="s">
        <v>93</v>
      </c>
      <c r="C58" s="12" t="s">
        <v>104</v>
      </c>
      <c r="D58" s="11">
        <v>1</v>
      </c>
      <c r="E58" s="11" t="s">
        <v>105</v>
      </c>
      <c r="F58" s="11">
        <v>2</v>
      </c>
      <c r="G58" s="8">
        <v>2200</v>
      </c>
      <c r="H58" s="8">
        <f t="shared" si="1"/>
        <v>4400</v>
      </c>
    </row>
    <row r="59" s="1" customFormat="1" spans="1:8">
      <c r="A59" s="11"/>
      <c r="B59" s="11" t="s">
        <v>95</v>
      </c>
      <c r="C59" s="12" t="s">
        <v>106</v>
      </c>
      <c r="D59" s="11">
        <v>8</v>
      </c>
      <c r="E59" s="11" t="s">
        <v>88</v>
      </c>
      <c r="F59" s="11">
        <v>2</v>
      </c>
      <c r="G59" s="8">
        <v>500</v>
      </c>
      <c r="H59" s="8">
        <f t="shared" si="1"/>
        <v>8000</v>
      </c>
    </row>
    <row r="60" spans="1:8">
      <c r="A60" s="15" t="s">
        <v>107</v>
      </c>
      <c r="B60" s="15"/>
      <c r="C60" s="15"/>
      <c r="D60" s="15"/>
      <c r="E60" s="11"/>
      <c r="F60" s="11"/>
      <c r="G60" s="8"/>
      <c r="H60" s="8">
        <f>SUM(H8:H59)</f>
        <v>135000</v>
      </c>
    </row>
    <row r="61" spans="1:8">
      <c r="A61" s="16" t="s">
        <v>108</v>
      </c>
      <c r="B61" s="15"/>
      <c r="C61" s="15"/>
      <c r="D61" s="15"/>
      <c r="E61" s="11"/>
      <c r="F61" s="11"/>
      <c r="G61" s="8"/>
      <c r="H61" s="8">
        <f>H60*0.06</f>
        <v>8100</v>
      </c>
    </row>
    <row r="62" spans="1:8">
      <c r="A62" s="15" t="s">
        <v>109</v>
      </c>
      <c r="B62" s="15"/>
      <c r="C62" s="15"/>
      <c r="D62" s="15"/>
      <c r="E62" s="11"/>
      <c r="F62" s="11"/>
      <c r="G62" s="8"/>
      <c r="H62" s="8">
        <f>SUM(H60:H61)</f>
        <v>143100</v>
      </c>
    </row>
    <row r="63" spans="1:8">
      <c r="A63" s="17" t="s">
        <v>110</v>
      </c>
      <c r="B63" s="17"/>
      <c r="C63" s="17"/>
      <c r="D63" s="17"/>
      <c r="E63" s="17"/>
      <c r="F63" s="17"/>
      <c r="G63" s="17"/>
      <c r="H63" s="18">
        <v>124000</v>
      </c>
    </row>
    <row r="64" ht="5" customHeight="1" spans="1:8">
      <c r="A64" s="19" t="s">
        <v>111</v>
      </c>
      <c r="B64" s="19"/>
      <c r="C64" s="19"/>
      <c r="D64" s="19"/>
      <c r="E64" s="19"/>
      <c r="F64" s="19"/>
      <c r="G64" s="20"/>
      <c r="H64" s="21"/>
    </row>
    <row r="65" ht="15" customHeight="1" spans="1:8">
      <c r="A65" s="19"/>
      <c r="B65" s="19"/>
      <c r="C65" s="19"/>
      <c r="D65" s="19"/>
      <c r="E65" s="19"/>
      <c r="F65" s="19"/>
      <c r="G65" s="20"/>
      <c r="H65" s="21"/>
    </row>
    <row r="66" ht="14.5" spans="1:8">
      <c r="A66" s="22" t="s">
        <v>3</v>
      </c>
      <c r="B66" s="22"/>
      <c r="C66" s="22"/>
      <c r="D66" s="22"/>
      <c r="E66" s="22"/>
      <c r="F66" s="22"/>
      <c r="G66" s="22"/>
      <c r="H66" s="22"/>
    </row>
    <row r="67" ht="29" spans="1:8">
      <c r="A67" s="23" t="s">
        <v>112</v>
      </c>
      <c r="B67" s="23" t="s">
        <v>113</v>
      </c>
      <c r="C67" s="24" t="s">
        <v>114</v>
      </c>
      <c r="D67" s="23">
        <v>900</v>
      </c>
      <c r="E67" s="23" t="s">
        <v>115</v>
      </c>
      <c r="F67" s="23">
        <v>1</v>
      </c>
      <c r="G67" s="25">
        <v>10</v>
      </c>
      <c r="H67" s="25">
        <f>D67*F67*G67</f>
        <v>9000</v>
      </c>
    </row>
    <row r="68" ht="14.5" spans="1:8">
      <c r="A68" s="26" t="s">
        <v>47</v>
      </c>
      <c r="B68" s="26"/>
      <c r="C68" s="26"/>
      <c r="D68" s="26"/>
      <c r="E68" s="27"/>
      <c r="F68" s="27"/>
      <c r="G68" s="28"/>
      <c r="H68" s="28">
        <f>H67</f>
        <v>9000</v>
      </c>
    </row>
    <row r="69" ht="14.5" spans="1:8">
      <c r="A69" s="29" t="s">
        <v>116</v>
      </c>
      <c r="B69" s="29"/>
      <c r="C69" s="29"/>
      <c r="D69" s="29"/>
      <c r="E69" s="23"/>
      <c r="F69" s="23"/>
      <c r="G69" s="25"/>
      <c r="H69" s="25">
        <f>H68*0.06</f>
        <v>540</v>
      </c>
    </row>
    <row r="70" ht="14.5" spans="1:8">
      <c r="A70" s="30" t="s">
        <v>107</v>
      </c>
      <c r="B70" s="31"/>
      <c r="C70" s="31"/>
      <c r="D70" s="31"/>
      <c r="E70" s="31"/>
      <c r="F70" s="31"/>
      <c r="G70" s="32"/>
      <c r="H70" s="28">
        <f>SUM(H68:H69)</f>
        <v>9540</v>
      </c>
    </row>
    <row r="72" ht="14.5" spans="1:8">
      <c r="A72" s="33" t="s">
        <v>117</v>
      </c>
      <c r="B72" s="33"/>
      <c r="C72" s="33"/>
      <c r="D72" s="33"/>
      <c r="E72" s="33"/>
      <c r="F72" s="33"/>
      <c r="G72" s="33"/>
      <c r="H72" s="33"/>
    </row>
    <row r="73" s="2" customFormat="1" ht="14.5" spans="1:8">
      <c r="A73" s="34" t="s">
        <v>118</v>
      </c>
      <c r="B73" s="35" t="s">
        <v>119</v>
      </c>
      <c r="C73" s="36" t="s">
        <v>120</v>
      </c>
      <c r="D73" s="37">
        <v>300</v>
      </c>
      <c r="E73" s="37" t="s">
        <v>115</v>
      </c>
      <c r="F73" s="37">
        <v>1</v>
      </c>
      <c r="G73" s="38">
        <v>1</v>
      </c>
      <c r="H73" s="38">
        <f>D73*F73*G73</f>
        <v>300</v>
      </c>
    </row>
    <row r="74" s="2" customFormat="1" ht="14.5" spans="1:8">
      <c r="A74" s="39"/>
      <c r="B74" s="40"/>
      <c r="C74" s="24" t="s">
        <v>121</v>
      </c>
      <c r="D74" s="23">
        <v>86</v>
      </c>
      <c r="E74" s="23" t="s">
        <v>115</v>
      </c>
      <c r="F74" s="23">
        <v>1</v>
      </c>
      <c r="G74" s="25">
        <v>1</v>
      </c>
      <c r="H74" s="38">
        <f t="shared" ref="H74:H88" si="2">D74*F74*G74</f>
        <v>86</v>
      </c>
    </row>
    <row r="75" ht="14.5" spans="1:8">
      <c r="A75" s="34"/>
      <c r="B75" s="35" t="s">
        <v>122</v>
      </c>
      <c r="C75" s="36" t="s">
        <v>123</v>
      </c>
      <c r="D75" s="37">
        <v>300</v>
      </c>
      <c r="E75" s="37" t="s">
        <v>115</v>
      </c>
      <c r="F75" s="37">
        <v>1</v>
      </c>
      <c r="G75" s="38">
        <v>1</v>
      </c>
      <c r="H75" s="38">
        <f t="shared" si="2"/>
        <v>300</v>
      </c>
    </row>
    <row r="76" ht="14.5" spans="1:8">
      <c r="A76" s="34"/>
      <c r="B76" s="40"/>
      <c r="C76" s="24" t="s">
        <v>124</v>
      </c>
      <c r="D76" s="23">
        <v>452</v>
      </c>
      <c r="E76" s="23" t="s">
        <v>115</v>
      </c>
      <c r="F76" s="23">
        <v>1</v>
      </c>
      <c r="G76" s="25">
        <v>1</v>
      </c>
      <c r="H76" s="38">
        <f t="shared" si="2"/>
        <v>452</v>
      </c>
    </row>
    <row r="77" ht="14.5" spans="1:8">
      <c r="A77" s="34"/>
      <c r="B77" s="41" t="s">
        <v>122</v>
      </c>
      <c r="C77" s="1" t="s">
        <v>125</v>
      </c>
      <c r="D77" s="1">
        <v>200</v>
      </c>
      <c r="E77" s="1" t="s">
        <v>115</v>
      </c>
      <c r="F77" s="1">
        <v>4</v>
      </c>
      <c r="G77" s="3">
        <v>1</v>
      </c>
      <c r="H77" s="38">
        <f t="shared" si="2"/>
        <v>800</v>
      </c>
    </row>
    <row r="78" ht="14.5" spans="1:8">
      <c r="A78" s="34"/>
      <c r="B78" s="34" t="s">
        <v>126</v>
      </c>
      <c r="C78" s="1" t="s">
        <v>125</v>
      </c>
      <c r="D78" s="1">
        <v>300</v>
      </c>
      <c r="E78" s="1" t="s">
        <v>115</v>
      </c>
      <c r="F78" s="1">
        <v>4</v>
      </c>
      <c r="G78" s="3">
        <v>1</v>
      </c>
      <c r="H78" s="38">
        <f t="shared" si="2"/>
        <v>1200</v>
      </c>
    </row>
    <row r="79" ht="14.5" spans="1:8">
      <c r="A79" s="34"/>
      <c r="B79" s="34"/>
      <c r="C79" s="1" t="s">
        <v>121</v>
      </c>
      <c r="D79" s="1">
        <v>300</v>
      </c>
      <c r="E79" s="1" t="s">
        <v>115</v>
      </c>
      <c r="F79" s="1">
        <v>1</v>
      </c>
      <c r="G79" s="3">
        <v>1</v>
      </c>
      <c r="H79" s="38">
        <f t="shared" si="2"/>
        <v>300</v>
      </c>
    </row>
    <row r="80" ht="14.5" spans="1:8">
      <c r="A80" s="1" t="s">
        <v>127</v>
      </c>
      <c r="B80" s="1" t="s">
        <v>128</v>
      </c>
      <c r="C80" s="1" t="s">
        <v>129</v>
      </c>
      <c r="D80" s="1">
        <v>9</v>
      </c>
      <c r="E80" s="1" t="s">
        <v>115</v>
      </c>
      <c r="F80" s="1">
        <v>30</v>
      </c>
      <c r="G80" s="3">
        <v>1</v>
      </c>
      <c r="H80" s="38">
        <f t="shared" si="2"/>
        <v>270</v>
      </c>
    </row>
    <row r="81" ht="14.5" spans="3:8">
      <c r="C81" s="1" t="s">
        <v>130</v>
      </c>
      <c r="D81" s="1">
        <v>15.9</v>
      </c>
      <c r="E81" s="1" t="s">
        <v>115</v>
      </c>
      <c r="F81" s="1">
        <v>40</v>
      </c>
      <c r="G81" s="3">
        <v>1</v>
      </c>
      <c r="H81" s="38">
        <f t="shared" si="2"/>
        <v>636</v>
      </c>
    </row>
    <row r="82" ht="14.5" spans="3:8">
      <c r="C82" s="1" t="s">
        <v>131</v>
      </c>
      <c r="D82" s="1">
        <v>15</v>
      </c>
      <c r="E82" s="1" t="s">
        <v>115</v>
      </c>
      <c r="F82" s="1">
        <v>5</v>
      </c>
      <c r="G82" s="3">
        <v>1</v>
      </c>
      <c r="H82" s="38">
        <f t="shared" si="2"/>
        <v>75</v>
      </c>
    </row>
    <row r="83" ht="14.5" spans="3:8">
      <c r="C83" s="1" t="s">
        <v>132</v>
      </c>
      <c r="D83" s="1">
        <v>120</v>
      </c>
      <c r="E83" s="1" t="s">
        <v>115</v>
      </c>
      <c r="F83" s="1">
        <v>1</v>
      </c>
      <c r="G83" s="3">
        <v>1</v>
      </c>
      <c r="H83" s="38">
        <f t="shared" si="2"/>
        <v>120</v>
      </c>
    </row>
    <row r="84" ht="14.5" spans="3:8">
      <c r="C84" s="1" t="s">
        <v>133</v>
      </c>
      <c r="D84" s="1">
        <v>3500</v>
      </c>
      <c r="E84" s="1" t="s">
        <v>115</v>
      </c>
      <c r="F84" s="1">
        <v>1</v>
      </c>
      <c r="G84" s="3">
        <v>1</v>
      </c>
      <c r="H84" s="38">
        <f t="shared" si="2"/>
        <v>3500</v>
      </c>
    </row>
    <row r="85" ht="14.5" spans="2:8">
      <c r="B85" s="1" t="s">
        <v>134</v>
      </c>
      <c r="C85" s="1" t="s">
        <v>135</v>
      </c>
      <c r="D85" s="1">
        <v>43</v>
      </c>
      <c r="E85" s="1" t="s">
        <v>115</v>
      </c>
      <c r="F85" s="1">
        <v>1</v>
      </c>
      <c r="G85" s="3">
        <v>1</v>
      </c>
      <c r="H85" s="38">
        <f t="shared" si="2"/>
        <v>43</v>
      </c>
    </row>
    <row r="86" ht="14.5" spans="3:8">
      <c r="C86" s="1" t="s">
        <v>136</v>
      </c>
      <c r="D86" s="1">
        <v>300</v>
      </c>
      <c r="E86" s="1" t="s">
        <v>115</v>
      </c>
      <c r="F86" s="1">
        <v>1</v>
      </c>
      <c r="G86" s="3">
        <v>1</v>
      </c>
      <c r="H86" s="38">
        <f t="shared" si="2"/>
        <v>300</v>
      </c>
    </row>
    <row r="87" ht="14.5" spans="3:8">
      <c r="C87" s="1" t="s">
        <v>125</v>
      </c>
      <c r="D87" s="1">
        <v>101</v>
      </c>
      <c r="E87" s="1" t="s">
        <v>115</v>
      </c>
      <c r="F87" s="1">
        <v>1</v>
      </c>
      <c r="G87" s="3">
        <v>1</v>
      </c>
      <c r="H87" s="38">
        <f t="shared" si="2"/>
        <v>101</v>
      </c>
    </row>
    <row r="88" ht="14.5" spans="2:8">
      <c r="B88" s="1" t="s">
        <v>137</v>
      </c>
      <c r="C88" s="1" t="s">
        <v>138</v>
      </c>
      <c r="D88" s="1">
        <v>48</v>
      </c>
      <c r="E88" s="1" t="s">
        <v>115</v>
      </c>
      <c r="F88" s="1">
        <v>1</v>
      </c>
      <c r="G88" s="3">
        <v>1</v>
      </c>
      <c r="H88" s="42">
        <f t="shared" si="2"/>
        <v>48</v>
      </c>
    </row>
    <row r="89" spans="1:8">
      <c r="A89" s="43" t="s">
        <v>47</v>
      </c>
      <c r="B89" s="43"/>
      <c r="C89" s="43"/>
      <c r="D89" s="43"/>
      <c r="E89" s="43"/>
      <c r="F89" s="43"/>
      <c r="G89" s="43"/>
      <c r="H89" s="44">
        <f>SUM(H73:H88)</f>
        <v>8531</v>
      </c>
    </row>
    <row r="90" spans="1:8">
      <c r="A90" s="43" t="s">
        <v>116</v>
      </c>
      <c r="B90" s="43"/>
      <c r="C90" s="43"/>
      <c r="D90" s="43"/>
      <c r="E90" s="43"/>
      <c r="F90" s="43"/>
      <c r="G90" s="43"/>
      <c r="H90" s="44">
        <f>H89*0.06</f>
        <v>511.86</v>
      </c>
    </row>
    <row r="91" spans="1:8">
      <c r="A91" s="43"/>
      <c r="B91" s="43"/>
      <c r="C91" s="43"/>
      <c r="D91" s="43"/>
      <c r="E91" s="43"/>
      <c r="F91" s="43"/>
      <c r="G91" s="43"/>
      <c r="H91" s="44">
        <f>SUM(H89:H90)</f>
        <v>9042.86</v>
      </c>
    </row>
    <row r="92" spans="1:8">
      <c r="A92" s="43"/>
      <c r="B92" s="43"/>
      <c r="C92" s="43"/>
      <c r="D92" s="43"/>
      <c r="E92" s="43"/>
      <c r="F92" s="43"/>
      <c r="G92" s="43"/>
      <c r="H92" s="44"/>
    </row>
    <row r="93" ht="14.5" spans="1:8">
      <c r="A93" s="45" t="s">
        <v>139</v>
      </c>
      <c r="B93" s="45"/>
      <c r="C93" s="45"/>
      <c r="D93" s="45"/>
      <c r="E93" s="46"/>
      <c r="F93" s="46"/>
      <c r="G93" s="47"/>
      <c r="H93" s="47">
        <f>H63+H70+H91</f>
        <v>142582.86</v>
      </c>
    </row>
    <row r="94" spans="1:8">
      <c r="A94" s="48"/>
      <c r="B94" s="48"/>
      <c r="C94" s="48"/>
      <c r="D94" s="48"/>
      <c r="E94" s="48"/>
      <c r="F94" s="48"/>
      <c r="G94" s="49" t="s">
        <v>140</v>
      </c>
      <c r="H94" s="49">
        <v>40000</v>
      </c>
    </row>
    <row r="95" spans="1:8">
      <c r="A95" s="48"/>
      <c r="B95" s="48"/>
      <c r="C95" s="48"/>
      <c r="D95" s="48"/>
      <c r="E95" s="48"/>
      <c r="F95" s="48"/>
      <c r="G95" s="49" t="s">
        <v>141</v>
      </c>
      <c r="H95" s="49">
        <f>H93-H94</f>
        <v>102582.86</v>
      </c>
    </row>
  </sheetData>
  <mergeCells count="35">
    <mergeCell ref="A1:B1"/>
    <mergeCell ref="A2:B2"/>
    <mergeCell ref="A3:B3"/>
    <mergeCell ref="A4:B4"/>
    <mergeCell ref="A5:B5"/>
    <mergeCell ref="A6:G6"/>
    <mergeCell ref="A37:G37"/>
    <mergeCell ref="A60:G60"/>
    <mergeCell ref="A61:G61"/>
    <mergeCell ref="A62:G62"/>
    <mergeCell ref="A63:G63"/>
    <mergeCell ref="A66:H66"/>
    <mergeCell ref="A68:G68"/>
    <mergeCell ref="A69:G69"/>
    <mergeCell ref="A70:G70"/>
    <mergeCell ref="A72:H72"/>
    <mergeCell ref="A89:G89"/>
    <mergeCell ref="A90:G90"/>
    <mergeCell ref="A91:G91"/>
    <mergeCell ref="A93:G93"/>
    <mergeCell ref="A8:A16"/>
    <mergeCell ref="A17:A22"/>
    <mergeCell ref="A23:A27"/>
    <mergeCell ref="A28:A32"/>
    <mergeCell ref="A33:A36"/>
    <mergeCell ref="A39:A49"/>
    <mergeCell ref="A50:A55"/>
    <mergeCell ref="A56:A59"/>
    <mergeCell ref="A73:A79"/>
    <mergeCell ref="A80:A84"/>
    <mergeCell ref="B73:B74"/>
    <mergeCell ref="B75:B76"/>
    <mergeCell ref="B78:B79"/>
    <mergeCell ref="B80:B84"/>
    <mergeCell ref="A64:G65"/>
  </mergeCells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整体日程安排</vt:lpstr>
      <vt:lpstr>会议设备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苏铭</cp:lastModifiedBy>
  <dcterms:created xsi:type="dcterms:W3CDTF">2021-08-27T03:59:00Z</dcterms:created>
  <dcterms:modified xsi:type="dcterms:W3CDTF">2021-09-20T09:04:33Z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80174E4446674A598BEBB906E7A3A9BF</vt:lpwstr>
  </property>
</Properties>
</file>