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 activeTab="7"/>
  </bookViews>
  <sheets>
    <sheet name="总计" sheetId="1" r:id="rId1"/>
    <sheet name="西宁" sheetId="2" r:id="rId2"/>
    <sheet name="兰州" sheetId="3" r:id="rId3"/>
    <sheet name="成都" sheetId="4" r:id="rId4"/>
    <sheet name="重庆" sheetId="5" r:id="rId5"/>
    <sheet name="贵阳" sheetId="6" r:id="rId6"/>
    <sheet name="昆明" sheetId="7" r:id="rId7"/>
    <sheet name="现金备用金" sheetId="8" r:id="rId8"/>
    <sheet name="预存费" sheetId="9" r:id="rId9"/>
  </sheets>
  <calcPr calcId="125725"/>
</workbook>
</file>

<file path=xl/calcChain.xml><?xml version="1.0" encoding="utf-8"?>
<calcChain xmlns="http://schemas.openxmlformats.org/spreadsheetml/2006/main">
  <c r="G10" i="6"/>
  <c r="E17" i="5" l="1"/>
  <c r="C3" i="9"/>
  <c r="C2"/>
  <c r="C7" i="8"/>
  <c r="C4"/>
  <c r="C3"/>
  <c r="C2"/>
  <c r="G12" i="2"/>
  <c r="C10" i="1"/>
  <c r="C3"/>
  <c r="C5"/>
  <c r="C6"/>
  <c r="C7"/>
  <c r="C2"/>
  <c r="G11" i="7"/>
  <c r="G10"/>
  <c r="G9"/>
  <c r="G8"/>
  <c r="G7"/>
  <c r="G6"/>
  <c r="G5"/>
  <c r="G4"/>
  <c r="G3"/>
  <c r="G11" i="6"/>
  <c r="G9"/>
  <c r="G8"/>
  <c r="G7"/>
  <c r="G6"/>
  <c r="I7" s="1"/>
  <c r="G5"/>
  <c r="G4"/>
  <c r="G3"/>
  <c r="G11" i="5"/>
  <c r="C8" i="8" s="1"/>
  <c r="G10" i="5"/>
  <c r="G9"/>
  <c r="G8"/>
  <c r="G7"/>
  <c r="G6"/>
  <c r="G5"/>
  <c r="G4"/>
  <c r="G3"/>
  <c r="G11" i="4"/>
  <c r="G10"/>
  <c r="G9"/>
  <c r="G8"/>
  <c r="G7"/>
  <c r="G6"/>
  <c r="I7" s="1"/>
  <c r="G5"/>
  <c r="G4"/>
  <c r="G3"/>
  <c r="G11" i="3"/>
  <c r="G10"/>
  <c r="G9"/>
  <c r="G8"/>
  <c r="G7"/>
  <c r="G6"/>
  <c r="G5"/>
  <c r="G4"/>
  <c r="G3"/>
  <c r="G13" i="2"/>
  <c r="C12" i="1" s="1"/>
  <c r="G11" i="2"/>
  <c r="G10"/>
  <c r="C6" i="8" s="1"/>
  <c r="G8" i="2"/>
  <c r="G7"/>
  <c r="G6"/>
  <c r="G5"/>
  <c r="C4" i="1" s="1"/>
  <c r="G4" i="2"/>
  <c r="G3"/>
  <c r="C11" i="1" l="1"/>
  <c r="C4" i="9"/>
  <c r="C5" s="1"/>
  <c r="C9" i="1"/>
  <c r="C15"/>
  <c r="C10" i="8"/>
  <c r="C11" s="1"/>
  <c r="I7" i="3"/>
  <c r="I7" i="5"/>
  <c r="I7" i="7"/>
  <c r="I5" i="4"/>
  <c r="G12" i="7"/>
  <c r="I5"/>
  <c r="G12" i="6"/>
  <c r="I5"/>
  <c r="G12" i="5"/>
  <c r="I12" s="1"/>
  <c r="I5"/>
  <c r="G12" i="4"/>
  <c r="I12" s="1"/>
  <c r="G12" i="3"/>
  <c r="G14" i="2"/>
  <c r="I7"/>
  <c r="I5"/>
  <c r="I5" i="3"/>
  <c r="C13" i="1" l="1"/>
  <c r="C14" s="1"/>
  <c r="I12" i="6"/>
  <c r="I12" i="7"/>
  <c r="I12" i="3"/>
  <c r="I14" i="2"/>
</calcChain>
</file>

<file path=xl/sharedStrings.xml><?xml version="1.0" encoding="utf-8"?>
<sst xmlns="http://schemas.openxmlformats.org/spreadsheetml/2006/main" count="293" uniqueCount="54">
  <si>
    <t>工作车停车费</t>
    <phoneticPr fontId="1" type="noConversion"/>
  </si>
  <si>
    <t>辆</t>
    <phoneticPr fontId="1" type="noConversion"/>
  </si>
  <si>
    <t>人</t>
    <phoneticPr fontId="1" type="noConversion"/>
  </si>
  <si>
    <t>每场4辆试驾车</t>
    <phoneticPr fontId="1" type="noConversion"/>
  </si>
  <si>
    <t>项</t>
    <phoneticPr fontId="1" type="noConversion"/>
  </si>
  <si>
    <t>油费（工作车）</t>
    <phoneticPr fontId="1" type="noConversion"/>
  </si>
  <si>
    <t>油费（试驾车）</t>
    <phoneticPr fontId="1" type="noConversion"/>
  </si>
  <si>
    <t>高速费（工作车）</t>
    <phoneticPr fontId="1" type="noConversion"/>
  </si>
  <si>
    <t>洗车费（试驾车）</t>
    <phoneticPr fontId="1" type="noConversion"/>
  </si>
  <si>
    <t>按每车每天400公里算（95#汽油）</t>
    <phoneticPr fontId="1" type="noConversion"/>
  </si>
  <si>
    <t>辆</t>
    <phoneticPr fontId="1" type="noConversion"/>
  </si>
  <si>
    <t>suv洗车费</t>
    <phoneticPr fontId="1" type="noConversion"/>
  </si>
  <si>
    <t>小型suv标准</t>
    <phoneticPr fontId="1" type="noConversion"/>
  </si>
  <si>
    <t>工作车（一嗨）</t>
    <phoneticPr fontId="1" type="noConversion"/>
  </si>
  <si>
    <t>按4天计算（工作车酒店）</t>
    <phoneticPr fontId="1" type="noConversion"/>
  </si>
  <si>
    <t>餐费（ep工作人员）</t>
    <phoneticPr fontId="1" type="noConversion"/>
  </si>
  <si>
    <t>餐费（教练）</t>
    <phoneticPr fontId="1" type="noConversion"/>
  </si>
  <si>
    <t>9.16日起—10.8日以每个自然周计算</t>
    <phoneticPr fontId="1" type="noConversion"/>
  </si>
  <si>
    <t>往返踩点路线约400公里（92#汽油）</t>
    <phoneticPr fontId="1" type="noConversion"/>
  </si>
  <si>
    <r>
      <t>按每车每天400公里算（</t>
    </r>
    <r>
      <rPr>
        <sz val="11"/>
        <color rgb="FFFF0000"/>
        <rFont val="宋体"/>
        <family val="3"/>
        <charset val="134"/>
        <scheme val="minor"/>
      </rPr>
      <t>客户试驾车5400无发票</t>
    </r>
    <r>
      <rPr>
        <sz val="11"/>
        <color theme="1"/>
        <rFont val="宋体"/>
        <family val="2"/>
        <charset val="134"/>
        <scheme val="minor"/>
      </rPr>
      <t>）</t>
    </r>
    <phoneticPr fontId="1" type="noConversion"/>
  </si>
  <si>
    <t>总计</t>
    <phoneticPr fontId="1" type="noConversion"/>
  </si>
  <si>
    <t>高速费（试驾车+客户车）</t>
    <phoneticPr fontId="1" type="noConversion"/>
  </si>
  <si>
    <t>临时采购</t>
    <phoneticPr fontId="1" type="noConversion"/>
  </si>
  <si>
    <t>客户临时需求采购，如驱蚊水，防晒霜等，饮料，临时打印或其它需求等此费用为预估</t>
    <phoneticPr fontId="1" type="noConversion"/>
  </si>
  <si>
    <t>预存费</t>
    <phoneticPr fontId="1" type="noConversion"/>
  </si>
  <si>
    <t>高速现金</t>
    <phoneticPr fontId="1" type="noConversion"/>
  </si>
  <si>
    <t>9.16-9.21</t>
    <phoneticPr fontId="1" type="noConversion"/>
  </si>
  <si>
    <t>序号</t>
    <phoneticPr fontId="1" type="noConversion"/>
  </si>
  <si>
    <t>款项说明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</si>
  <si>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</si>
  <si>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</si>
  <si>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</si>
  <si>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发生天数</t>
    <phoneticPr fontId="1" type="noConversion"/>
  </si>
  <si>
    <t>金额</t>
    <phoneticPr fontId="1" type="noConversion"/>
  </si>
  <si>
    <t>备注</t>
    <phoneticPr fontId="1" type="noConversion"/>
  </si>
  <si>
    <t>按2天计算（工作车停放酒店）</t>
    <phoneticPr fontId="1" type="noConversion"/>
  </si>
  <si>
    <t>9.22-9.27</t>
    <phoneticPr fontId="1" type="noConversion"/>
  </si>
  <si>
    <t>9.16—9.21</t>
    <phoneticPr fontId="1" type="noConversion"/>
  </si>
  <si>
    <t>9.22—9.27</t>
    <phoneticPr fontId="1" type="noConversion"/>
  </si>
  <si>
    <t>9.28-10.3</t>
    <phoneticPr fontId="1" type="noConversion"/>
  </si>
  <si>
    <t>9.28-10.3</t>
    <phoneticPr fontId="1" type="noConversion"/>
  </si>
  <si>
    <t>10.4-10.8</t>
  </si>
  <si>
    <t>10.4-10.8</t>
    <phoneticPr fontId="1" type="noConversion"/>
  </si>
  <si>
    <t>10.9-10.18</t>
    <phoneticPr fontId="1" type="noConversion"/>
  </si>
  <si>
    <t>10.18-10.24</t>
  </si>
  <si>
    <t>10.18-10.24</t>
    <phoneticPr fontId="1" type="noConversion"/>
  </si>
  <si>
    <t>现金</t>
    <phoneticPr fontId="1" type="noConversion"/>
  </si>
  <si>
    <t>总计</t>
    <phoneticPr fontId="1" type="noConversion"/>
  </si>
  <si>
    <t>一嗨租车+油费</t>
    <phoneticPr fontId="1" type="noConversion"/>
  </si>
  <si>
    <t>高速费+洗车费+美工+停车费+餐费+临时采购</t>
    <phoneticPr fontId="1" type="noConversion"/>
  </si>
  <si>
    <t>活动日+提前一天踩点</t>
    <phoneticPr fontId="1" type="noConversion"/>
  </si>
  <si>
    <t>未知临时采购500+西宁教练转机火车票150+住宿300+营地展车拖车费400</t>
    <phoneticPr fontId="1" type="noConversion"/>
  </si>
  <si>
    <t>10.9-10.18、其中10.9-13为2人，一人回京整理材料合同</t>
    <phoneticPr fontId="1" type="noConversion"/>
  </si>
  <si>
    <t>预估临时采购500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</si>
</sst>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zoomScale="85" zoomScaleNormal="85" workbookViewId="0">
      <selection activeCell="A8" sqref="A8:D8"/>
    </sheetView>
  </sheetViews>
  <sheetFormatPr defaultRowHeight="14"/>
  <cols>
    <col min="1" max="1" width="5.7265625" style="1" customWidth="1"/>
    <col min="2" max="2" width="22.453125" style="10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>
      <c r="A2" s="7">
        <v>1</v>
      </c>
      <c r="B2" s="9" t="s">
        <v>13</v>
      </c>
      <c r="C2" s="3">
        <f>西宁!G3+兰州!G3+成都!G3+重庆!G3+贵阳!G3+昆明!G3</f>
        <v>5980</v>
      </c>
      <c r="D2" s="11" t="s">
        <v>12</v>
      </c>
    </row>
    <row r="3" spans="1:4" ht="18" customHeight="1">
      <c r="A3" s="2">
        <v>2</v>
      </c>
      <c r="B3" s="4" t="s">
        <v>6</v>
      </c>
      <c r="C3" s="3">
        <f>西宁!G4+兰州!G4+成都!G4+重庆!G4+贵阳!G4+昆明!G4</f>
        <v>9600</v>
      </c>
      <c r="D3" s="5" t="s">
        <v>9</v>
      </c>
    </row>
    <row r="4" spans="1:4" ht="18" customHeight="1">
      <c r="A4" s="2">
        <v>3</v>
      </c>
      <c r="B4" s="4" t="s">
        <v>5</v>
      </c>
      <c r="C4" s="3">
        <f>西宁!G5+兰州!G5+成都!G5+重庆!G5+贵阳!G5+昆明!G5</f>
        <v>5000</v>
      </c>
      <c r="D4" s="5" t="s">
        <v>18</v>
      </c>
    </row>
    <row r="5" spans="1:4" ht="18" customHeight="1">
      <c r="A5" s="7">
        <v>4</v>
      </c>
      <c r="B5" s="4" t="s">
        <v>21</v>
      </c>
      <c r="C5" s="3">
        <f>西宁!G6+兰州!G6+成都!G6+重庆!G6+贵阳!G6+昆明!G6</f>
        <v>7500</v>
      </c>
      <c r="D5" s="5" t="s">
        <v>19</v>
      </c>
    </row>
    <row r="6" spans="1:4" ht="18" customHeight="1">
      <c r="A6" s="2">
        <v>5</v>
      </c>
      <c r="B6" s="4" t="s">
        <v>7</v>
      </c>
      <c r="C6" s="3">
        <f>西宁!G7+兰州!G7+成都!G7+重庆!G7+贵阳!G7+昆明!G7</f>
        <v>1800</v>
      </c>
      <c r="D6" s="5" t="s">
        <v>3</v>
      </c>
    </row>
    <row r="7" spans="1:4" ht="18" customHeight="1">
      <c r="A7" s="2">
        <v>6</v>
      </c>
      <c r="B7" s="4" t="s">
        <v>8</v>
      </c>
      <c r="C7" s="3">
        <f>西宁!G8+兰州!G8+成都!G8+重庆!G8+贵阳!G8+昆明!G8</f>
        <v>2560</v>
      </c>
      <c r="D7" s="5" t="s">
        <v>11</v>
      </c>
    </row>
    <row r="8" spans="1:4" ht="18" customHeight="1">
      <c r="A8" s="7"/>
      <c r="B8" s="4"/>
      <c r="C8" s="3"/>
      <c r="D8" s="5"/>
    </row>
    <row r="9" spans="1:4" ht="18" customHeight="1">
      <c r="A9" s="2">
        <v>8</v>
      </c>
      <c r="B9" s="4" t="s">
        <v>0</v>
      </c>
      <c r="C9" s="3">
        <f>西宁!G10+兰州!G9+成都!G9+重庆!G9+贵阳!G9+昆明!G9</f>
        <v>600</v>
      </c>
      <c r="D9" s="5" t="s">
        <v>14</v>
      </c>
    </row>
    <row r="10" spans="1:4" ht="41.5" customHeight="1">
      <c r="A10" s="2">
        <v>9</v>
      </c>
      <c r="B10" s="4" t="s">
        <v>15</v>
      </c>
      <c r="C10" s="3">
        <f>西宁!G11+兰州!G10+成都!G10+重庆!G10+贵阳!G10+昆明!G10</f>
        <v>9680</v>
      </c>
      <c r="D10" s="6" t="s">
        <v>17</v>
      </c>
    </row>
    <row r="11" spans="1:4" ht="41.5" customHeight="1">
      <c r="A11" s="7">
        <v>10</v>
      </c>
      <c r="B11" s="4" t="s">
        <v>16</v>
      </c>
      <c r="C11" s="3">
        <f>西宁!G12+兰州!G11+成都!G11+重庆!G11+贵阳!G11+昆明!G11</f>
        <v>2240</v>
      </c>
      <c r="D11" s="6" t="s">
        <v>50</v>
      </c>
    </row>
    <row r="12" spans="1:4" ht="41.5" customHeight="1">
      <c r="A12" s="2">
        <v>11</v>
      </c>
      <c r="B12" s="4" t="s">
        <v>22</v>
      </c>
      <c r="C12" s="3">
        <f>西宁!G13+兰州!G13+成都!G13+重庆!G13+贵阳!G13+昆明!G13</f>
        <v>1450</v>
      </c>
      <c r="D12" s="6" t="s">
        <v>23</v>
      </c>
    </row>
    <row r="13" spans="1:4">
      <c r="B13" s="16" t="s">
        <v>47</v>
      </c>
      <c r="C13" s="1">
        <f>SUM(C2:C12)</f>
        <v>46410</v>
      </c>
    </row>
    <row r="14" spans="1:4">
      <c r="B14" s="16" t="s">
        <v>46</v>
      </c>
      <c r="C14" s="1">
        <f>C13-C15</f>
        <v>25830</v>
      </c>
      <c r="D14" s="1" t="s">
        <v>49</v>
      </c>
    </row>
    <row r="15" spans="1:4">
      <c r="B15" s="16" t="s">
        <v>24</v>
      </c>
      <c r="C15" s="1">
        <f>SUM(C2:C4)</f>
        <v>20580</v>
      </c>
      <c r="D15" s="1" t="s">
        <v>48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zoomScale="70" zoomScaleNormal="70" workbookViewId="0">
      <selection activeCell="G13" sqref="G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3.5" customHeight="1" thickBot="1">
      <c r="A1" s="19" t="s">
        <v>26</v>
      </c>
      <c r="B1" s="19"/>
      <c r="C1" s="19"/>
      <c r="D1" s="19"/>
      <c r="E1" s="19"/>
      <c r="F1" s="19"/>
      <c r="G1" s="19"/>
      <c r="H1" s="19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5</v>
      </c>
      <c r="G3" s="3">
        <f>E3*C3*F3</f>
        <v>1150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3100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/>
      <c r="C9" s="3"/>
      <c r="D9" s="3"/>
      <c r="E9" s="3"/>
      <c r="F9" s="3"/>
      <c r="G9" s="3"/>
      <c r="H9" s="5"/>
    </row>
    <row r="10" spans="1:9" ht="18" customHeight="1">
      <c r="A10" s="7">
        <v>8</v>
      </c>
      <c r="B10" s="4" t="s">
        <v>0</v>
      </c>
      <c r="C10" s="3">
        <v>1</v>
      </c>
      <c r="D10" s="3" t="s">
        <v>1</v>
      </c>
      <c r="E10" s="3">
        <v>30</v>
      </c>
      <c r="F10" s="3">
        <v>4</v>
      </c>
      <c r="G10" s="3">
        <f>E10*C10*F10</f>
        <v>120</v>
      </c>
      <c r="H10" s="5" t="s">
        <v>35</v>
      </c>
    </row>
    <row r="11" spans="1:9" ht="41.5" customHeight="1">
      <c r="A11" s="7">
        <v>9</v>
      </c>
      <c r="B11" s="4" t="s">
        <v>15</v>
      </c>
      <c r="C11" s="3">
        <v>4</v>
      </c>
      <c r="D11" s="3" t="s">
        <v>2</v>
      </c>
      <c r="E11" s="3">
        <v>80</v>
      </c>
      <c r="F11" s="3">
        <v>6</v>
      </c>
      <c r="G11" s="3">
        <f>E11*C11*F11</f>
        <v>1920</v>
      </c>
      <c r="H11" s="6" t="s">
        <v>37</v>
      </c>
    </row>
    <row r="12" spans="1:9" ht="41.5" customHeight="1">
      <c r="A12" s="7">
        <v>10</v>
      </c>
      <c r="B12" s="4" t="s">
        <v>16</v>
      </c>
      <c r="C12" s="3">
        <v>2</v>
      </c>
      <c r="D12" s="3" t="s">
        <v>2</v>
      </c>
      <c r="E12" s="3">
        <v>80</v>
      </c>
      <c r="F12" s="3">
        <v>2</v>
      </c>
      <c r="G12" s="3">
        <f>E12*C12*F12</f>
        <v>320</v>
      </c>
      <c r="H12" s="6"/>
    </row>
    <row r="13" spans="1:9" ht="29.5" customHeight="1">
      <c r="A13" s="7">
        <v>11</v>
      </c>
      <c r="B13" s="4" t="s">
        <v>22</v>
      </c>
      <c r="C13" s="3">
        <v>1</v>
      </c>
      <c r="D13" s="3" t="s">
        <v>4</v>
      </c>
      <c r="E13" s="3">
        <v>1450</v>
      </c>
      <c r="F13" s="3">
        <v>1</v>
      </c>
      <c r="G13" s="3">
        <f t="shared" ref="G13" si="0">E13*C13*F13</f>
        <v>1450</v>
      </c>
      <c r="H13" s="6" t="s">
        <v>51</v>
      </c>
      <c r="I13" s="1" t="s">
        <v>46</v>
      </c>
    </row>
    <row r="14" spans="1:9">
      <c r="F14" s="1" t="s">
        <v>20</v>
      </c>
      <c r="G14" s="1">
        <f>SUM(G3:G13)</f>
        <v>8392.5</v>
      </c>
      <c r="I14" s="1">
        <f>G14-I5</f>
        <v>5292.5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A12" sqref="A12:XFD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s="20" customFormat="1" ht="23" customHeight="1" thickBot="1">
      <c r="A1" s="20" t="s">
        <v>36</v>
      </c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7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6</v>
      </c>
      <c r="G10" s="3">
        <f>E10*C10*F10</f>
        <v>1440</v>
      </c>
      <c r="H10" s="6" t="s">
        <v>38</v>
      </c>
    </row>
    <row r="11" spans="1:9" ht="41.5" customHeight="1">
      <c r="A11" s="2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6202.5</v>
      </c>
      <c r="I12" s="1">
        <f>G12-I5</f>
        <v>3332.5</v>
      </c>
    </row>
  </sheetData>
  <mergeCells count="1">
    <mergeCell ref="A1:XF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topLeftCell="A2" zoomScale="70" zoomScaleNormal="70" workbookViewId="0">
      <selection activeCell="B25" sqref="B25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39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5</v>
      </c>
      <c r="G3" s="3">
        <f>E3*C3*F3</f>
        <v>1150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2</v>
      </c>
      <c r="G4" s="3">
        <f>E4*C4*F4</f>
        <v>2400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4</v>
      </c>
      <c r="G5" s="3">
        <f>C5*E5*F5</f>
        <v>1000</v>
      </c>
      <c r="H5" s="5" t="s">
        <v>18</v>
      </c>
      <c r="I5" s="1">
        <f>SUM(G3:G5)</f>
        <v>4550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2</v>
      </c>
      <c r="G6" s="3">
        <f>E6*F6</f>
        <v>1875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2</v>
      </c>
      <c r="G7" s="3">
        <f>E7*F7</f>
        <v>450</v>
      </c>
      <c r="H7" s="5" t="s">
        <v>3</v>
      </c>
      <c r="I7" s="1">
        <f>SUM(G6:G7)</f>
        <v>2325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2</v>
      </c>
      <c r="G8" s="3">
        <f>E8*F8*C8</f>
        <v>640</v>
      </c>
      <c r="H8" s="5" t="s">
        <v>11</v>
      </c>
    </row>
    <row r="9" spans="1:9" ht="18" customHeight="1">
      <c r="A9" s="7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4</v>
      </c>
      <c r="G9" s="3">
        <f>E9*C9*F9</f>
        <v>120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6</v>
      </c>
      <c r="G10" s="3">
        <f>E10*C10*F10</f>
        <v>1440</v>
      </c>
      <c r="H10" s="6" t="s">
        <v>40</v>
      </c>
    </row>
    <row r="11" spans="1:9" ht="41.5" customHeight="1">
      <c r="A11" s="2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20</v>
      </c>
      <c r="G12" s="1">
        <f>SUM(G3:G11)</f>
        <v>9555</v>
      </c>
      <c r="I12" s="1">
        <f>G12-I5</f>
        <v>5005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zoomScale="70" zoomScaleNormal="70" workbookViewId="0">
      <selection activeCell="E13" sqref="E13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.5" customHeight="1" thickBot="1">
      <c r="A1" s="21" t="s">
        <v>42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2</v>
      </c>
      <c r="G4" s="3">
        <f>E4*C4*F4</f>
        <v>2400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4</v>
      </c>
      <c r="G5" s="3">
        <f>C5*E5*F5</f>
        <v>1000</v>
      </c>
      <c r="H5" s="5" t="s">
        <v>18</v>
      </c>
      <c r="I5" s="1">
        <f>SUM(G3:G5)</f>
        <v>4320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2</v>
      </c>
      <c r="G6" s="3">
        <f>E6*F6</f>
        <v>1875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2</v>
      </c>
      <c r="G7" s="3">
        <f>E7*F7</f>
        <v>450</v>
      </c>
      <c r="H7" s="5" t="s">
        <v>3</v>
      </c>
      <c r="I7" s="1">
        <f>SUM(G6:G7)</f>
        <v>2325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2</v>
      </c>
      <c r="G8" s="3">
        <f>E8*F8*C8</f>
        <v>640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7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5</v>
      </c>
      <c r="G10" s="3">
        <f>E10*C10*F10</f>
        <v>1200</v>
      </c>
      <c r="H10" s="6" t="s">
        <v>41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3</v>
      </c>
      <c r="G11" s="3">
        <f t="shared" ref="G11" si="0">E11*C11*F11</f>
        <v>480</v>
      </c>
      <c r="H11" s="6"/>
    </row>
    <row r="12" spans="1:9">
      <c r="F12" s="1" t="s">
        <v>20</v>
      </c>
      <c r="G12" s="1">
        <f>SUM(G3:G11)</f>
        <v>9055</v>
      </c>
      <c r="I12" s="1">
        <f>G12-I5</f>
        <v>4735</v>
      </c>
    </row>
    <row r="17" spans="5:5">
      <c r="E17" s="1">
        <f>9055+9555</f>
        <v>18610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I12" sqref="I12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4" customHeight="1" thickBot="1">
      <c r="A1" s="21" t="s">
        <v>43</v>
      </c>
      <c r="B1" s="21"/>
      <c r="C1" s="21"/>
      <c r="D1" s="21"/>
      <c r="E1" s="21"/>
      <c r="F1" s="21"/>
      <c r="G1" s="21"/>
      <c r="H1" s="21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2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7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2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10</v>
      </c>
      <c r="G10" s="3">
        <f>E10*C10*F10-5*80</f>
        <v>2000</v>
      </c>
      <c r="H10" s="6" t="s">
        <v>52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6762.5</v>
      </c>
      <c r="I12" s="1">
        <f>G12-I5</f>
        <v>3892.5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zoomScale="70" zoomScaleNormal="70" workbookViewId="0">
      <selection activeCell="F17" sqref="F17"/>
    </sheetView>
  </sheetViews>
  <sheetFormatPr defaultRowHeight="14"/>
  <cols>
    <col min="1" max="1" width="5.7265625" style="1" customWidth="1"/>
    <col min="2" max="2" width="22.453125" style="10" customWidth="1"/>
    <col min="3" max="3" width="5.7265625" style="1" customWidth="1"/>
    <col min="4" max="4" width="7" style="1" customWidth="1"/>
    <col min="5" max="6" width="9.7265625" style="1" customWidth="1"/>
    <col min="7" max="7" width="10.54296875" style="1" customWidth="1"/>
    <col min="8" max="8" width="59.1796875" style="1" customWidth="1"/>
    <col min="9" max="16384" width="8.7265625" style="1"/>
  </cols>
  <sheetData>
    <row r="1" spans="1:9" ht="21.5" customHeight="1" thickBot="1">
      <c r="A1" s="10" t="s">
        <v>45</v>
      </c>
      <c r="C1" s="10"/>
      <c r="D1" s="10"/>
      <c r="E1" s="10"/>
      <c r="F1" s="10"/>
      <c r="G1" s="10"/>
      <c r="H1" s="10"/>
    </row>
    <row r="2" spans="1:9">
      <c r="A2" s="13" t="s">
        <v>27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5" t="s">
        <v>34</v>
      </c>
    </row>
    <row r="3" spans="1:9">
      <c r="A3" s="7">
        <v>1</v>
      </c>
      <c r="B3" s="9" t="s">
        <v>13</v>
      </c>
      <c r="C3" s="8">
        <v>1</v>
      </c>
      <c r="D3" s="8" t="s">
        <v>10</v>
      </c>
      <c r="E3" s="8">
        <v>230</v>
      </c>
      <c r="F3" s="8">
        <v>4</v>
      </c>
      <c r="G3" s="3">
        <f>E3*C3*F3</f>
        <v>920</v>
      </c>
      <c r="H3" s="11" t="s">
        <v>12</v>
      </c>
    </row>
    <row r="4" spans="1:9" ht="18" customHeight="1">
      <c r="A4" s="2">
        <v>2</v>
      </c>
      <c r="B4" s="4" t="s">
        <v>6</v>
      </c>
      <c r="C4" s="3">
        <v>4</v>
      </c>
      <c r="D4" s="3" t="s">
        <v>1</v>
      </c>
      <c r="E4" s="3">
        <v>300</v>
      </c>
      <c r="F4" s="3">
        <v>1</v>
      </c>
      <c r="G4" s="3">
        <f>E4*C4*F4</f>
        <v>1200</v>
      </c>
      <c r="H4" s="5" t="s">
        <v>9</v>
      </c>
      <c r="I4" s="1" t="s">
        <v>24</v>
      </c>
    </row>
    <row r="5" spans="1:9" ht="18" customHeight="1">
      <c r="A5" s="2">
        <v>3</v>
      </c>
      <c r="B5" s="4" t="s">
        <v>5</v>
      </c>
      <c r="C5" s="3">
        <v>1</v>
      </c>
      <c r="D5" s="3" t="s">
        <v>10</v>
      </c>
      <c r="E5" s="3">
        <v>250</v>
      </c>
      <c r="F5" s="3">
        <v>3</v>
      </c>
      <c r="G5" s="3">
        <f>C5*E5*F5</f>
        <v>750</v>
      </c>
      <c r="H5" s="5" t="s">
        <v>18</v>
      </c>
      <c r="I5" s="1">
        <f>SUM(G3:G5)</f>
        <v>2870</v>
      </c>
    </row>
    <row r="6" spans="1:9" ht="18" customHeight="1">
      <c r="A6" s="7">
        <v>4</v>
      </c>
      <c r="B6" s="4" t="s">
        <v>21</v>
      </c>
      <c r="C6" s="3">
        <v>25</v>
      </c>
      <c r="D6" s="3" t="s">
        <v>1</v>
      </c>
      <c r="E6" s="12">
        <v>937.5</v>
      </c>
      <c r="F6" s="3">
        <v>1</v>
      </c>
      <c r="G6" s="3">
        <f>E6*F6</f>
        <v>937.5</v>
      </c>
      <c r="H6" s="5" t="s">
        <v>19</v>
      </c>
      <c r="I6" s="1" t="s">
        <v>25</v>
      </c>
    </row>
    <row r="7" spans="1:9" ht="18" customHeight="1">
      <c r="A7" s="7">
        <v>5</v>
      </c>
      <c r="B7" s="4" t="s">
        <v>7</v>
      </c>
      <c r="C7" s="3">
        <v>1</v>
      </c>
      <c r="D7" s="3" t="s">
        <v>1</v>
      </c>
      <c r="E7" s="12">
        <v>225</v>
      </c>
      <c r="F7" s="3">
        <v>1</v>
      </c>
      <c r="G7" s="3">
        <f>E7*F7</f>
        <v>225</v>
      </c>
      <c r="H7" s="5" t="s">
        <v>3</v>
      </c>
      <c r="I7" s="1">
        <f>SUM(G6:G7)</f>
        <v>1162.5</v>
      </c>
    </row>
    <row r="8" spans="1:9" ht="18" customHeight="1">
      <c r="A8" s="2">
        <v>6</v>
      </c>
      <c r="B8" s="4" t="s">
        <v>8</v>
      </c>
      <c r="C8" s="3">
        <v>4</v>
      </c>
      <c r="D8" s="3" t="s">
        <v>10</v>
      </c>
      <c r="E8" s="3">
        <v>80</v>
      </c>
      <c r="F8" s="3">
        <v>1</v>
      </c>
      <c r="G8" s="3">
        <f>E8*F8*C8</f>
        <v>320</v>
      </c>
      <c r="H8" s="5" t="s">
        <v>11</v>
      </c>
    </row>
    <row r="9" spans="1:9" ht="18" customHeight="1">
      <c r="A9" s="2">
        <v>7</v>
      </c>
      <c r="B9" s="4" t="s">
        <v>0</v>
      </c>
      <c r="C9" s="3">
        <v>1</v>
      </c>
      <c r="D9" s="3" t="s">
        <v>1</v>
      </c>
      <c r="E9" s="3">
        <v>30</v>
      </c>
      <c r="F9" s="3">
        <v>3</v>
      </c>
      <c r="G9" s="3">
        <f>E9*C9*F9</f>
        <v>90</v>
      </c>
      <c r="H9" s="5" t="s">
        <v>14</v>
      </c>
    </row>
    <row r="10" spans="1:9" ht="41.5" customHeight="1">
      <c r="A10" s="7">
        <v>8</v>
      </c>
      <c r="B10" s="4" t="s">
        <v>15</v>
      </c>
      <c r="C10" s="3">
        <v>3</v>
      </c>
      <c r="D10" s="3" t="s">
        <v>2</v>
      </c>
      <c r="E10" s="3">
        <v>80</v>
      </c>
      <c r="F10" s="3">
        <v>7</v>
      </c>
      <c r="G10" s="3">
        <f>E10*C10*F10</f>
        <v>1680</v>
      </c>
      <c r="H10" s="6" t="s">
        <v>44</v>
      </c>
    </row>
    <row r="11" spans="1:9" ht="41.5" customHeight="1">
      <c r="A11" s="7">
        <v>9</v>
      </c>
      <c r="B11" s="4" t="s">
        <v>16</v>
      </c>
      <c r="C11" s="3">
        <v>2</v>
      </c>
      <c r="D11" s="3" t="s">
        <v>2</v>
      </c>
      <c r="E11" s="3">
        <v>80</v>
      </c>
      <c r="F11" s="3">
        <v>2</v>
      </c>
      <c r="G11" s="3">
        <f t="shared" ref="G11" si="0">E11*C11*F11</f>
        <v>320</v>
      </c>
      <c r="H11" s="6"/>
    </row>
    <row r="12" spans="1:9">
      <c r="F12" s="1" t="s">
        <v>20</v>
      </c>
      <c r="G12" s="1">
        <f>SUM(G3:G11)</f>
        <v>6442.5</v>
      </c>
      <c r="I12" s="1">
        <f>G12-I5</f>
        <v>3572.5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D14" sqref="D14"/>
    </sheetView>
  </sheetViews>
  <sheetFormatPr defaultRowHeight="14"/>
  <cols>
    <col min="1" max="1" width="5.7265625" style="1" customWidth="1"/>
    <col min="2" max="2" width="22.453125" style="17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 ht="18" customHeight="1">
      <c r="A2" s="7">
        <v>1</v>
      </c>
      <c r="B2" s="4" t="s">
        <v>21</v>
      </c>
      <c r="C2" s="3">
        <f>西宁!G6+兰州!G6+成都!G6+重庆!G6+贵阳!G6+昆明!G6</f>
        <v>7500</v>
      </c>
      <c r="D2" s="5" t="s">
        <v>19</v>
      </c>
    </row>
    <row r="3" spans="1:4" ht="18" customHeight="1">
      <c r="A3" s="2">
        <v>2</v>
      </c>
      <c r="B3" s="4" t="s">
        <v>7</v>
      </c>
      <c r="C3" s="3">
        <f>西宁!G7+兰州!G7+成都!G7+重庆!G7+贵阳!G7+昆明!G7</f>
        <v>1800</v>
      </c>
      <c r="D3" s="5" t="s">
        <v>3</v>
      </c>
    </row>
    <row r="4" spans="1:4" ht="18" customHeight="1">
      <c r="A4" s="7">
        <v>3</v>
      </c>
      <c r="B4" s="4" t="s">
        <v>8</v>
      </c>
      <c r="C4" s="3">
        <f>西宁!G8+兰州!G8+成都!G8+重庆!G8+贵阳!G8+昆明!G8</f>
        <v>2560</v>
      </c>
      <c r="D4" s="5" t="s">
        <v>11</v>
      </c>
    </row>
    <row r="5" spans="1:4" ht="18" customHeight="1">
      <c r="A5" s="2"/>
      <c r="B5" s="4"/>
      <c r="C5" s="3"/>
      <c r="D5" s="5"/>
    </row>
    <row r="6" spans="1:4" ht="18" customHeight="1">
      <c r="A6" s="7">
        <v>5</v>
      </c>
      <c r="B6" s="4" t="s">
        <v>0</v>
      </c>
      <c r="C6" s="3">
        <f>西宁!G10+兰州!G9+成都!G9+重庆!G9+贵阳!G9+昆明!G9</f>
        <v>600</v>
      </c>
      <c r="D6" s="5" t="s">
        <v>14</v>
      </c>
    </row>
    <row r="7" spans="1:4" ht="41.5" customHeight="1">
      <c r="A7" s="2">
        <v>6</v>
      </c>
      <c r="B7" s="4" t="s">
        <v>15</v>
      </c>
      <c r="C7" s="3">
        <f>西宁!G11+兰州!G10+成都!G10+重庆!G10+贵阳!G10+昆明!G10</f>
        <v>9680</v>
      </c>
      <c r="D7" s="6" t="s">
        <v>17</v>
      </c>
    </row>
    <row r="8" spans="1:4" ht="41.5" customHeight="1">
      <c r="A8" s="7">
        <v>7</v>
      </c>
      <c r="B8" s="4" t="s">
        <v>16</v>
      </c>
      <c r="C8" s="3">
        <f>西宁!G12+兰州!G11+成都!G11+重庆!G11+贵阳!G11+昆明!G11</f>
        <v>2240</v>
      </c>
      <c r="D8" s="6" t="s">
        <v>50</v>
      </c>
    </row>
    <row r="9" spans="1:4" ht="41.5" customHeight="1">
      <c r="A9" s="2">
        <v>8</v>
      </c>
      <c r="B9" s="4" t="s">
        <v>22</v>
      </c>
      <c r="C9" s="3">
        <v>500</v>
      </c>
      <c r="D9" s="6" t="s">
        <v>53</v>
      </c>
    </row>
    <row r="10" spans="1:4">
      <c r="B10" s="16" t="s">
        <v>20</v>
      </c>
      <c r="C10" s="1">
        <f>SUM(C2:C9)</f>
        <v>24880</v>
      </c>
    </row>
    <row r="11" spans="1:4">
      <c r="B11" s="16" t="s">
        <v>46</v>
      </c>
      <c r="C11" s="1">
        <f>C10-C12</f>
        <v>24880</v>
      </c>
    </row>
    <row r="12" spans="1:4">
      <c r="B12" s="1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3" sqref="C3"/>
    </sheetView>
  </sheetViews>
  <sheetFormatPr defaultRowHeight="14"/>
  <cols>
    <col min="1" max="1" width="5.7265625" style="1" customWidth="1"/>
    <col min="2" max="2" width="22.453125" style="18" customWidth="1"/>
    <col min="3" max="3" width="10.54296875" style="1" customWidth="1"/>
    <col min="4" max="4" width="59.1796875" style="1" customWidth="1"/>
    <col min="5" max="5" width="10" style="1" customWidth="1"/>
    <col min="6" max="16384" width="8.7265625" style="1"/>
  </cols>
  <sheetData>
    <row r="1" spans="1:4">
      <c r="A1" s="13" t="s">
        <v>27</v>
      </c>
      <c r="B1" s="14" t="s">
        <v>28</v>
      </c>
      <c r="C1" s="14" t="s">
        <v>33</v>
      </c>
      <c r="D1" s="15" t="s">
        <v>34</v>
      </c>
    </row>
    <row r="2" spans="1:4">
      <c r="A2" s="7">
        <v>1</v>
      </c>
      <c r="B2" s="9" t="s">
        <v>13</v>
      </c>
      <c r="C2" s="3">
        <f>西宁!G3+兰州!G3+成都!G3+重庆!G3+贵阳!G3+昆明!G3</f>
        <v>5980</v>
      </c>
      <c r="D2" s="11" t="s">
        <v>12</v>
      </c>
    </row>
    <row r="3" spans="1:4" ht="18" customHeight="1">
      <c r="A3" s="2">
        <v>2</v>
      </c>
      <c r="B3" s="4" t="s">
        <v>6</v>
      </c>
      <c r="C3" s="3">
        <f>西宁!G4+兰州!G4+成都!G4+重庆!G4+贵阳!G4+昆明!G4</f>
        <v>9600</v>
      </c>
      <c r="D3" s="5" t="s">
        <v>9</v>
      </c>
    </row>
    <row r="4" spans="1:4" ht="18" customHeight="1">
      <c r="A4" s="2">
        <v>3</v>
      </c>
      <c r="B4" s="4" t="s">
        <v>5</v>
      </c>
      <c r="C4" s="3">
        <f>西宁!G5+兰州!G5+成都!G5+重庆!G5+贵阳!G5+昆明!G5</f>
        <v>5000</v>
      </c>
      <c r="D4" s="5" t="s">
        <v>18</v>
      </c>
    </row>
    <row r="5" spans="1:4">
      <c r="B5" s="16" t="s">
        <v>20</v>
      </c>
      <c r="C5" s="1">
        <f>SUM(C2:C4)</f>
        <v>20580</v>
      </c>
      <c r="D5" s="1" t="s">
        <v>24</v>
      </c>
    </row>
    <row r="6" spans="1:4">
      <c r="B6" s="16"/>
    </row>
    <row r="7" spans="1:4">
      <c r="B7" s="1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总计</vt:lpstr>
      <vt:lpstr>西宁</vt:lpstr>
      <vt:lpstr>兰州</vt:lpstr>
      <vt:lpstr>成都</vt:lpstr>
      <vt:lpstr>重庆</vt:lpstr>
      <vt:lpstr>贵阳</vt:lpstr>
      <vt:lpstr>昆明</vt:lpstr>
      <vt:lpstr>现金备用金</vt:lpstr>
      <vt:lpstr>预存费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2021-09-16T10:35:32Z</dcterms:modified>
</cp:coreProperties>
</file>