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showInkAnnotation="0" autoCompressPictures="0"/>
  <bookViews>
    <workbookView xWindow="3540" yWindow="0" windowWidth="22820" windowHeight="17460"/>
  </bookViews>
  <sheets>
    <sheet name="Sheet2" sheetId="3" r:id="rId1"/>
  </sheets>
  <definedNames>
    <definedName name="_xlnm._FilterDatabase" localSheetId="0" hidden="1">Sheet2!$A$1:$K$23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3" l="1"/>
  <c r="D2" i="3"/>
  <c r="K2" i="3" a="1"/>
  <c r="K2" i="3"/>
  <c r="I2" i="3"/>
  <c r="J2" i="3"/>
  <c r="C3" i="3"/>
  <c r="D3" i="3"/>
  <c r="K3" i="3" a="1"/>
  <c r="K3" i="3"/>
  <c r="I3" i="3"/>
  <c r="J3" i="3"/>
  <c r="C4" i="3"/>
  <c r="D4" i="3"/>
  <c r="K4" i="3" a="1"/>
  <c r="K4" i="3"/>
  <c r="I4" i="3"/>
  <c r="J4" i="3"/>
  <c r="C5" i="3"/>
  <c r="D5" i="3"/>
  <c r="K5" i="3" a="1"/>
  <c r="K5" i="3"/>
  <c r="I5" i="3"/>
  <c r="J5" i="3"/>
  <c r="C6" i="3"/>
  <c r="D6" i="3"/>
  <c r="K6" i="3" a="1"/>
  <c r="K6" i="3"/>
  <c r="I6" i="3"/>
  <c r="J6" i="3"/>
  <c r="C7" i="3"/>
  <c r="D7" i="3"/>
  <c r="K7" i="3" a="1"/>
  <c r="K7" i="3"/>
  <c r="I7" i="3"/>
  <c r="J7" i="3"/>
  <c r="C8" i="3"/>
  <c r="D8" i="3"/>
  <c r="K8" i="3" a="1"/>
  <c r="K8" i="3"/>
  <c r="I8" i="3"/>
  <c r="J8" i="3"/>
  <c r="C9" i="3"/>
  <c r="D9" i="3"/>
  <c r="K9" i="3" a="1"/>
  <c r="K9" i="3"/>
  <c r="I9" i="3"/>
  <c r="J9" i="3"/>
  <c r="C10" i="3"/>
  <c r="D10" i="3"/>
  <c r="K10" i="3" a="1"/>
  <c r="K10" i="3"/>
  <c r="I10" i="3"/>
  <c r="J10" i="3"/>
  <c r="C11" i="3"/>
  <c r="D11" i="3"/>
  <c r="K11" i="3" a="1"/>
  <c r="K11" i="3"/>
  <c r="I11" i="3"/>
  <c r="J11" i="3"/>
  <c r="C12" i="3"/>
  <c r="D12" i="3"/>
  <c r="K12" i="3" a="1"/>
  <c r="K12" i="3"/>
  <c r="I12" i="3"/>
  <c r="J12" i="3"/>
  <c r="C13" i="3"/>
  <c r="D13" i="3"/>
  <c r="K13" i="3" a="1"/>
  <c r="K13" i="3"/>
  <c r="I13" i="3"/>
  <c r="J13" i="3"/>
  <c r="C14" i="3"/>
  <c r="D14" i="3"/>
  <c r="K14" i="3" a="1"/>
  <c r="K14" i="3"/>
  <c r="I14" i="3"/>
  <c r="J14" i="3"/>
  <c r="C15" i="3"/>
  <c r="D15" i="3"/>
  <c r="K15" i="3" a="1"/>
  <c r="K15" i="3"/>
  <c r="I15" i="3"/>
  <c r="J15" i="3"/>
  <c r="C16" i="3"/>
  <c r="D16" i="3"/>
  <c r="K16" i="3" a="1"/>
  <c r="K16" i="3"/>
  <c r="I16" i="3"/>
  <c r="J16" i="3"/>
  <c r="C17" i="3"/>
  <c r="D17" i="3"/>
  <c r="K17" i="3" a="1"/>
  <c r="K17" i="3"/>
  <c r="I17" i="3"/>
  <c r="J17" i="3"/>
</calcChain>
</file>

<file path=xl/sharedStrings.xml><?xml version="1.0" encoding="utf-8"?>
<sst xmlns="http://schemas.openxmlformats.org/spreadsheetml/2006/main" count="75" uniqueCount="46">
  <si>
    <t>序号</t>
  </si>
  <si>
    <t>被保险人</t>
  </si>
  <si>
    <r>
      <t>性别</t>
    </r>
    <r>
      <rPr>
        <b/>
        <sz val="8"/>
        <color indexed="13"/>
        <rFont val="宋体"/>
        <charset val="134"/>
      </rPr>
      <t>（如果是身份证号会自动生成，如果时其他证件需要手工录入）</t>
    </r>
  </si>
  <si>
    <r>
      <t>出生日期</t>
    </r>
    <r>
      <rPr>
        <b/>
        <sz val="8"/>
        <color indexed="13"/>
        <rFont val="宋体"/>
        <charset val="134"/>
      </rPr>
      <t>（如果是身份证号会自动生成，如果时其他证件需要手工录入）</t>
    </r>
  </si>
  <si>
    <r>
      <t>职业</t>
    </r>
    <r>
      <rPr>
        <b/>
        <sz val="8"/>
        <color indexed="13"/>
        <rFont val="宋体"/>
        <charset val="134"/>
      </rPr>
      <t>（按实际填写）</t>
    </r>
  </si>
  <si>
    <t>I：身份证；O：其他；P：护照；S：军人证；R：在华居住证；W：台湾居民来往大陆通行证；G：港澳同胞回乡证</t>
  </si>
  <si>
    <t>证件代码</t>
  </si>
  <si>
    <t>18岁以下需要填写此列监护人信息</t>
  </si>
  <si>
    <r>
      <t>身份证校验位</t>
    </r>
    <r>
      <rPr>
        <b/>
        <sz val="8"/>
        <color indexed="13"/>
        <rFont val="宋体"/>
        <charset val="134"/>
      </rPr>
      <t>(自动验证身份证号是否正确，无法验证其他证件是否正确)</t>
    </r>
  </si>
  <si>
    <r>
      <t>年龄</t>
    </r>
    <r>
      <rPr>
        <b/>
        <sz val="10"/>
        <color indexed="13"/>
        <rFont val="宋体"/>
        <charset val="134"/>
      </rPr>
      <t>（自动验证年龄）</t>
    </r>
  </si>
  <si>
    <t>身份证自动校验码</t>
  </si>
  <si>
    <t>I</t>
  </si>
  <si>
    <t>工作人员</t>
    <phoneticPr fontId="17" type="noConversion"/>
  </si>
  <si>
    <t>李竑</t>
    <phoneticPr fontId="20" type="noConversion"/>
  </si>
  <si>
    <t>王萌</t>
    <phoneticPr fontId="20" type="noConversion"/>
  </si>
  <si>
    <t>王羽嫣</t>
    <phoneticPr fontId="20" type="noConversion"/>
  </si>
  <si>
    <t>冯建军</t>
    <phoneticPr fontId="20" type="noConversion"/>
  </si>
  <si>
    <t>郝钰</t>
    <phoneticPr fontId="20" type="noConversion"/>
  </si>
  <si>
    <t>宁云鹏</t>
    <phoneticPr fontId="17" type="noConversion"/>
  </si>
  <si>
    <t>宋海明</t>
    <phoneticPr fontId="17" type="noConversion"/>
  </si>
  <si>
    <t>荣慧娟</t>
    <phoneticPr fontId="17" type="noConversion"/>
  </si>
  <si>
    <t>肖雪</t>
  </si>
  <si>
    <t>赛涛</t>
  </si>
  <si>
    <t>姜代林</t>
  </si>
  <si>
    <t>翟拓</t>
  </si>
  <si>
    <t>袁星</t>
  </si>
  <si>
    <t>王欣</t>
  </si>
  <si>
    <t>林志强</t>
  </si>
  <si>
    <t>王苒</t>
  </si>
  <si>
    <t>330204196608252012</t>
    <phoneticPr fontId="20" type="noConversion"/>
  </si>
  <si>
    <t>610421197505030512</t>
    <phoneticPr fontId="20" type="noConversion"/>
  </si>
  <si>
    <t>13072319850901122x</t>
    <phoneticPr fontId="20" type="noConversion"/>
  </si>
  <si>
    <t>110224198011280815</t>
    <phoneticPr fontId="20" type="noConversion"/>
  </si>
  <si>
    <t>130102197203100917</t>
    <phoneticPr fontId="20" type="noConversion"/>
  </si>
  <si>
    <t>230103197811092439</t>
    <phoneticPr fontId="17" type="noConversion"/>
  </si>
  <si>
    <t>232330196804040216</t>
    <phoneticPr fontId="17" type="noConversion"/>
  </si>
  <si>
    <t>34128219810624032x</t>
    <phoneticPr fontId="17" type="noConversion"/>
  </si>
  <si>
    <t>110111197903213034</t>
    <phoneticPr fontId="20" type="noConversion"/>
  </si>
  <si>
    <t>11010519800522541X</t>
    <phoneticPr fontId="20" type="noConversion"/>
  </si>
  <si>
    <t>370684198311160512</t>
    <phoneticPr fontId="20" type="noConversion"/>
  </si>
  <si>
    <t>610523198601140044</t>
    <phoneticPr fontId="20" type="noConversion"/>
  </si>
  <si>
    <t>371525198802294131</t>
    <phoneticPr fontId="20" type="noConversion"/>
  </si>
  <si>
    <t>110105198401220442</t>
    <phoneticPr fontId="20" type="noConversion"/>
  </si>
  <si>
    <t>330382198607024353</t>
    <phoneticPr fontId="20" type="noConversion"/>
  </si>
  <si>
    <t>110111199110278224</t>
    <phoneticPr fontId="20" type="noConversion"/>
  </si>
  <si>
    <t>工作人员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</si>
</sst>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宋体"/>
      <charset val="134"/>
    </font>
    <font>
      <sz val="12"/>
      <color theme="1"/>
      <name val="宋体"/>
      <family val="2"/>
      <charset val="134"/>
      <scheme val="minor"/>
    </font>
    <font>
      <b/>
      <sz val="10"/>
      <color indexed="13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b/>
      <sz val="8"/>
      <color indexed="1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微软雅黑"/>
      <family val="2"/>
      <charset val="134"/>
    </font>
    <font>
      <b/>
      <sz val="10"/>
      <color rgb="FFFFFF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family val="3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9"/>
      <name val="宋体"/>
      <family val="2"/>
      <charset val="134"/>
      <scheme val="minor"/>
    </font>
    <font>
      <sz val="10"/>
      <color theme="1"/>
      <name val="汉仪旗黑-60简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4" fillId="0" borderId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14" fontId="11" fillId="0" borderId="0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21">
    <cellStyle name="Normal 2" xfId="4"/>
    <cellStyle name="常规 2" xfId="7"/>
    <cellStyle name="常规 2 18" xfId="8"/>
    <cellStyle name="常规 2 2" xfId="5"/>
    <cellStyle name="常规 2 3" xfId="6"/>
    <cellStyle name="常规 2 4" xfId="10"/>
    <cellStyle name="常规 3" xfId="11"/>
    <cellStyle name="常规 36" xfId="12"/>
    <cellStyle name="常规 37" xfId="3"/>
    <cellStyle name="常规 4" xfId="13"/>
    <cellStyle name="常规 5" xfId="14"/>
    <cellStyle name="常规 6" xfId="1"/>
    <cellStyle name="超链接" xfId="15" builtinId="8" hidden="1"/>
    <cellStyle name="超链接" xfId="17" builtinId="8" hidden="1"/>
    <cellStyle name="超链接" xfId="19" builtinId="8" hidden="1"/>
    <cellStyle name="访问过的超链接" xfId="16" builtinId="9" hidden="1"/>
    <cellStyle name="访问过的超链接" xfId="18" builtinId="9" hidden="1"/>
    <cellStyle name="访问过的超链接" xfId="20" builtinId="9" hidden="1"/>
    <cellStyle name="普通" xfId="0" builtinId="0"/>
    <cellStyle name="普通 2" xfId="2"/>
    <cellStyle name="样式 1" xfId="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101" name="Text Box 2">
          <a:extLst>
            <a:ext uri="{FF2B5EF4-FFF2-40B4-BE49-F238E27FC236}">
              <a16:creationId xmlns="" xmlns:a16="http://schemas.microsoft.com/office/drawing/2014/main" id="{83D72445-C8B3-064C-BA2C-50E812A885B0}"/>
            </a:ext>
          </a:extLst>
        </xdr:cNvPr>
        <xdr:cNvSpPr txBox="1">
          <a:spLocks noChangeArrowheads="1"/>
        </xdr:cNvSpPr>
      </xdr:nvSpPr>
      <xdr:spPr bwMode="auto">
        <a:xfrm>
          <a:off x="43561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102" name="Text Box 2">
          <a:extLst>
            <a:ext uri="{FF2B5EF4-FFF2-40B4-BE49-F238E27FC236}">
              <a16:creationId xmlns="" xmlns:a16="http://schemas.microsoft.com/office/drawing/2014/main" id="{34C41AAC-8FD2-2A4E-8C4E-A74B284071AB}"/>
            </a:ext>
          </a:extLst>
        </xdr:cNvPr>
        <xdr:cNvSpPr txBox="1">
          <a:spLocks noChangeArrowheads="1"/>
        </xdr:cNvSpPr>
      </xdr:nvSpPr>
      <xdr:spPr bwMode="auto">
        <a:xfrm>
          <a:off x="43561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103" name="Text Box 2">
          <a:extLst>
            <a:ext uri="{FF2B5EF4-FFF2-40B4-BE49-F238E27FC236}">
              <a16:creationId xmlns="" xmlns:a16="http://schemas.microsoft.com/office/drawing/2014/main" id="{A2AF87BD-CAD4-E940-9C04-97CAEB55C54A}"/>
            </a:ext>
          </a:extLst>
        </xdr:cNvPr>
        <xdr:cNvSpPr txBox="1">
          <a:spLocks noChangeArrowheads="1"/>
        </xdr:cNvSpPr>
      </xdr:nvSpPr>
      <xdr:spPr bwMode="auto">
        <a:xfrm>
          <a:off x="43561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406400</xdr:colOff>
      <xdr:row>10</xdr:row>
      <xdr:rowOff>0</xdr:rowOff>
    </xdr:from>
    <xdr:to>
      <xdr:col>19</xdr:col>
      <xdr:colOff>482600</xdr:colOff>
      <xdr:row>11</xdr:row>
      <xdr:rowOff>12700</xdr:rowOff>
    </xdr:to>
    <xdr:sp macro="" textlink="">
      <xdr:nvSpPr>
        <xdr:cNvPr id="1104" name="Text Box 2">
          <a:extLst>
            <a:ext uri="{FF2B5EF4-FFF2-40B4-BE49-F238E27FC236}">
              <a16:creationId xmlns="" xmlns:a16="http://schemas.microsoft.com/office/drawing/2014/main" id="{3C084EE9-592C-DE42-BA56-DDCA5A084F77}"/>
            </a:ext>
          </a:extLst>
        </xdr:cNvPr>
        <xdr:cNvSpPr txBox="1">
          <a:spLocks noChangeArrowheads="1"/>
        </xdr:cNvSpPr>
      </xdr:nvSpPr>
      <xdr:spPr bwMode="auto">
        <a:xfrm>
          <a:off x="142875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406400</xdr:colOff>
      <xdr:row>10</xdr:row>
      <xdr:rowOff>0</xdr:rowOff>
    </xdr:from>
    <xdr:to>
      <xdr:col>19</xdr:col>
      <xdr:colOff>482600</xdr:colOff>
      <xdr:row>11</xdr:row>
      <xdr:rowOff>12700</xdr:rowOff>
    </xdr:to>
    <xdr:sp macro="" textlink="">
      <xdr:nvSpPr>
        <xdr:cNvPr id="1105" name="Text Box 2">
          <a:extLst>
            <a:ext uri="{FF2B5EF4-FFF2-40B4-BE49-F238E27FC236}">
              <a16:creationId xmlns="" xmlns:a16="http://schemas.microsoft.com/office/drawing/2014/main" id="{D9CEB93F-BA16-E648-A04E-4A5E82C7F57B}"/>
            </a:ext>
          </a:extLst>
        </xdr:cNvPr>
        <xdr:cNvSpPr txBox="1">
          <a:spLocks noChangeArrowheads="1"/>
        </xdr:cNvSpPr>
      </xdr:nvSpPr>
      <xdr:spPr bwMode="auto">
        <a:xfrm>
          <a:off x="142875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406400</xdr:colOff>
      <xdr:row>10</xdr:row>
      <xdr:rowOff>0</xdr:rowOff>
    </xdr:from>
    <xdr:to>
      <xdr:col>19</xdr:col>
      <xdr:colOff>482600</xdr:colOff>
      <xdr:row>11</xdr:row>
      <xdr:rowOff>12700</xdr:rowOff>
    </xdr:to>
    <xdr:sp macro="" textlink="">
      <xdr:nvSpPr>
        <xdr:cNvPr id="1106" name="Text Box 2">
          <a:extLst>
            <a:ext uri="{FF2B5EF4-FFF2-40B4-BE49-F238E27FC236}">
              <a16:creationId xmlns="" xmlns:a16="http://schemas.microsoft.com/office/drawing/2014/main" id="{3917D96D-A2FC-D74B-9671-05280DE2336A}"/>
            </a:ext>
          </a:extLst>
        </xdr:cNvPr>
        <xdr:cNvSpPr txBox="1">
          <a:spLocks noChangeArrowheads="1"/>
        </xdr:cNvSpPr>
      </xdr:nvSpPr>
      <xdr:spPr bwMode="auto">
        <a:xfrm>
          <a:off x="142875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83D72445-C8B3-064C-BA2C-50E812A885B0}"/>
            </a:ext>
          </a:extLst>
        </xdr:cNvPr>
        <xdr:cNvSpPr txBox="1">
          <a:spLocks noChangeArrowheads="1"/>
        </xdr:cNvSpPr>
      </xdr:nvSpPr>
      <xdr:spPr bwMode="auto">
        <a:xfrm>
          <a:off x="4356100" y="2794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9" name="Text Box 2">
          <a:extLst>
            <a:ext uri="{FF2B5EF4-FFF2-40B4-BE49-F238E27FC236}">
              <a16:creationId xmlns="" xmlns:a16="http://schemas.microsoft.com/office/drawing/2014/main" id="{34C41AAC-8FD2-2A4E-8C4E-A74B284071AB}"/>
            </a:ext>
          </a:extLst>
        </xdr:cNvPr>
        <xdr:cNvSpPr txBox="1">
          <a:spLocks noChangeArrowheads="1"/>
        </xdr:cNvSpPr>
      </xdr:nvSpPr>
      <xdr:spPr bwMode="auto">
        <a:xfrm>
          <a:off x="4356100" y="2794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A2AF87BD-CAD4-E940-9C04-97CAEB55C54A}"/>
            </a:ext>
          </a:extLst>
        </xdr:cNvPr>
        <xdr:cNvSpPr txBox="1">
          <a:spLocks noChangeArrowheads="1"/>
        </xdr:cNvSpPr>
      </xdr:nvSpPr>
      <xdr:spPr bwMode="auto">
        <a:xfrm>
          <a:off x="4356100" y="2794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workbookViewId="0">
      <selection activeCell="D17" sqref="D17"/>
    </sheetView>
  </sheetViews>
  <sheetFormatPr baseColWidth="10" defaultColWidth="9" defaultRowHeight="20" customHeight="1" x14ac:dyDescent="0"/>
  <cols>
    <col min="1" max="1" width="4.5" style="3" bestFit="1" customWidth="1"/>
    <col min="2" max="2" width="8" style="3" bestFit="1" customWidth="1"/>
    <col min="3" max="3" width="10.33203125" style="3" customWidth="1"/>
    <col min="4" max="4" width="11.33203125" style="4" customWidth="1"/>
    <col min="5" max="5" width="9.33203125" style="3" customWidth="1"/>
    <col min="6" max="6" width="13.6640625" style="3" customWidth="1"/>
    <col min="7" max="7" width="22.5" style="3" customWidth="1"/>
    <col min="8" max="8" width="10" style="3" customWidth="1"/>
    <col min="9" max="9" width="8.5" style="3" customWidth="1"/>
    <col min="10" max="10" width="8.33203125" style="3" customWidth="1"/>
    <col min="11" max="11" width="7" style="3" customWidth="1"/>
    <col min="12" max="31" width="9" style="3" bestFit="1" customWidth="1"/>
    <col min="32" max="16384" width="9" style="3"/>
  </cols>
  <sheetData>
    <row r="1" spans="1:70" s="1" customFormat="1" ht="85" customHeight="1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5" t="s">
        <v>8</v>
      </c>
      <c r="J1" s="5" t="s">
        <v>9</v>
      </c>
      <c r="K1" s="9" t="s">
        <v>10</v>
      </c>
    </row>
    <row r="2" spans="1:70" s="2" customFormat="1" ht="15">
      <c r="A2" s="17">
        <v>1</v>
      </c>
      <c r="B2" s="19" t="s">
        <v>13</v>
      </c>
      <c r="C2" s="10" t="str">
        <f>IF(LEN(G2)=18,IF(MOD(MID(G2,17,1),2)=0,"F","M"),"")</f>
        <v>M</v>
      </c>
      <c r="D2" s="11">
        <f>DATE(IF(LEN(G2)=18,MID(G2,7,4),CONCATENATE("19",MID(G2,7,2))),IF(LEN(G2)=18,MID(G2,11,2),MID(G2,9,2)),IF(LEN(G2)=18,MID(G2,13,2),MID(G2,11,2)))</f>
        <v>24344</v>
      </c>
      <c r="E2" s="12" t="s">
        <v>12</v>
      </c>
      <c r="F2" s="13" t="s">
        <v>11</v>
      </c>
      <c r="G2" s="18" t="s">
        <v>29</v>
      </c>
      <c r="H2" s="17"/>
      <c r="I2" s="14" t="str">
        <f ca="1">IF(OR(G2="",LEN(G2)&lt;&gt;18),"空",IF(RIGHT(G2,1)=RIGHT(K2,1),"正确","错误"))</f>
        <v>正确</v>
      </c>
      <c r="J2" s="15">
        <f ca="1">IFERROR(DATEDIF(--TEXT(MID(G2,7,8),"0-00-00"),TODAY(),"y"),"")</f>
        <v>55</v>
      </c>
      <c r="K2" s="14">
        <f t="array" aca="1" ref="K2" ca="1">IF(OR(G2="",LEN(G2)&lt;&gt;18),"",LOOKUP(MOD(SUM(MID(LEFT(G2,17),ROW(INDIRECT("1:17")),1)*MOD(2^(18-ROW(INDIRECT("1:17"))),11)),11),{0,1,2,3,4,5,6,7,8,9,10},{1,0,"X",9,8,7,6,5,4,3,2}))</f>
        <v>2</v>
      </c>
    </row>
    <row r="3" spans="1:70" s="2" customFormat="1" ht="15">
      <c r="A3" s="17">
        <v>2</v>
      </c>
      <c r="B3" s="19" t="s">
        <v>14</v>
      </c>
      <c r="C3" s="10" t="str">
        <f t="shared" ref="C3:C11" si="0">IF(LEN(G3)=18,IF(MOD(MID(G3,17,1),2)=0,"F","M"),"")</f>
        <v>M</v>
      </c>
      <c r="D3" s="11">
        <f>DATE(IF(LEN(G3)=18,MID(G3,7,4),CONCATENATE("19",MID(G3,7,2))),IF(LEN(G3)=18,MID(G3,11,2),MID(G3,9,2)),IF(LEN(G3)=18,MID(G3,13,2),MID(G3,11,2)))</f>
        <v>27517</v>
      </c>
      <c r="E3" s="12" t="s">
        <v>12</v>
      </c>
      <c r="F3" s="13" t="s">
        <v>11</v>
      </c>
      <c r="G3" s="18" t="s">
        <v>30</v>
      </c>
      <c r="H3" s="17"/>
      <c r="I3" s="14" t="str">
        <f ca="1">IF(OR(G3="",LEN(G3)&lt;&gt;18),"空",IF(RIGHT(G3,1)=RIGHT(K3,1),"正确","错误"))</f>
        <v>正确</v>
      </c>
      <c r="J3" s="15">
        <f t="shared" ref="J3:J17" ca="1" si="1">IFERROR(DATEDIF(--TEXT(MID(G3,7,8),"0-00-00"),TODAY(),"y"),"")</f>
        <v>47</v>
      </c>
      <c r="K3" s="14">
        <f t="array" aca="1" ref="K3" ca="1">IF(OR(G3="",LEN(G3)&lt;&gt;18),"",LOOKUP(MOD(SUM(MID(LEFT(G3,17),ROW(INDIRECT("1:17")),1)*MOD(2^(18-ROW(INDIRECT("1:17"))),11)),11),{0,1,2,3,4,5,6,7,8,9,10},{1,0,"X",9,8,7,6,5,4,3,2}))</f>
        <v>2</v>
      </c>
    </row>
    <row r="4" spans="1:70" ht="15">
      <c r="A4" s="17">
        <v>3</v>
      </c>
      <c r="B4" s="19" t="s">
        <v>15</v>
      </c>
      <c r="C4" s="10" t="str">
        <f t="shared" si="0"/>
        <v>F</v>
      </c>
      <c r="D4" s="11">
        <f>DATE(IF(LEN(G4)=18,MID(G4,7,4),CONCATENATE("19",MID(G4,7,2))),IF(LEN(G4)=18,MID(G4,11,2),MID(G4,9,2)),IF(LEN(G4)=18,MID(G4,13,2),MID(G4,11,2)))</f>
        <v>31291</v>
      </c>
      <c r="E4" s="12" t="s">
        <v>12</v>
      </c>
      <c r="F4" s="13" t="s">
        <v>11</v>
      </c>
      <c r="G4" s="18" t="s">
        <v>31</v>
      </c>
      <c r="H4" s="17"/>
      <c r="I4" s="14" t="str">
        <f ca="1">IF(OR(G4="",LEN(G4)&lt;&gt;18),"空",IF(RIGHT(G4,1)=RIGHT(K4,1),"正确","错误"))</f>
        <v>正确</v>
      </c>
      <c r="J4" s="15">
        <f t="shared" ca="1" si="1"/>
        <v>36</v>
      </c>
      <c r="K4" s="14" t="str">
        <f t="array" aca="1" ref="K4" ca="1">IF(OR(G4="",LEN(G4)&lt;&gt;18),"",LOOKUP(MOD(SUM(MID(LEFT(G4,17),ROW(INDIRECT("1:17")),1)*MOD(2^(18-ROW(INDIRECT("1:17"))),11)),11),{0,1,2,3,4,5,6,7,8,9,10},{1,0,"X",9,8,7,6,5,4,3,2}))</f>
        <v>X</v>
      </c>
    </row>
    <row r="5" spans="1:70" ht="15">
      <c r="A5" s="17">
        <v>4</v>
      </c>
      <c r="B5" s="19" t="s">
        <v>16</v>
      </c>
      <c r="C5" s="10" t="str">
        <f t="shared" si="0"/>
        <v>M</v>
      </c>
      <c r="D5" s="11">
        <f t="shared" ref="D5:D17" si="2">DATE(IF(LEN(G5)=18,MID(G5,7,4),CONCATENATE("19",MID(G5,7,2))),IF(LEN(G5)=18,MID(G5,11,2),MID(G5,9,2)),IF(LEN(G5)=18,MID(G5,13,2),MID(G5,11,2)))</f>
        <v>29553</v>
      </c>
      <c r="E5" s="12" t="s">
        <v>12</v>
      </c>
      <c r="F5" s="13" t="s">
        <v>11</v>
      </c>
      <c r="G5" s="18" t="s">
        <v>32</v>
      </c>
      <c r="H5" s="17"/>
      <c r="I5" s="14" t="str">
        <f t="shared" ref="I5:I17" ca="1" si="3">IF(OR(G5="",LEN(G5)&lt;&gt;18),"空",IF(RIGHT(G5,1)=RIGHT(K5,1),"正确","错误"))</f>
        <v>正确</v>
      </c>
      <c r="J5" s="15">
        <f t="shared" ca="1" si="1"/>
        <v>41</v>
      </c>
      <c r="K5" s="14">
        <f t="array" aca="1" ref="K5" ca="1">IF(OR(G5="",LEN(G5)&lt;&gt;18),"",LOOKUP(MOD(SUM(MID(LEFT(G5,17),ROW(INDIRECT("1:17")),1)*MOD(2^(18-ROW(INDIRECT("1:17"))),11)),11),{0,1,2,3,4,5,6,7,8,9,10},{1,0,"X",9,8,7,6,5,4,3,2}))</f>
        <v>5</v>
      </c>
    </row>
    <row r="6" spans="1:70" ht="15">
      <c r="A6" s="17">
        <v>5</v>
      </c>
      <c r="B6" s="19" t="s">
        <v>17</v>
      </c>
      <c r="C6" s="10" t="str">
        <f t="shared" si="0"/>
        <v>M</v>
      </c>
      <c r="D6" s="11">
        <f t="shared" si="2"/>
        <v>26368</v>
      </c>
      <c r="E6" s="12" t="s">
        <v>12</v>
      </c>
      <c r="F6" s="13" t="s">
        <v>11</v>
      </c>
      <c r="G6" s="18" t="s">
        <v>33</v>
      </c>
      <c r="H6" s="17"/>
      <c r="I6" s="14" t="str">
        <f t="shared" ca="1" si="3"/>
        <v>正确</v>
      </c>
      <c r="J6" s="15">
        <f t="shared" ca="1" si="1"/>
        <v>50</v>
      </c>
      <c r="K6" s="14">
        <f t="array" aca="1" ref="K6" ca="1">IF(OR(G6="",LEN(G6)&lt;&gt;18),"",LOOKUP(MOD(SUM(MID(LEFT(G6,17),ROW(INDIRECT("1:17")),1)*MOD(2^(18-ROW(INDIRECT("1:17"))),11)),11),{0,1,2,3,4,5,6,7,8,9,10},{1,0,"X",9,8,7,6,5,4,3,2}))</f>
        <v>7</v>
      </c>
    </row>
    <row r="7" spans="1:70" ht="15">
      <c r="A7" s="17">
        <v>6</v>
      </c>
      <c r="B7" s="19" t="s">
        <v>18</v>
      </c>
      <c r="C7" s="10" t="str">
        <f t="shared" si="0"/>
        <v>M</v>
      </c>
      <c r="D7" s="11">
        <f t="shared" si="2"/>
        <v>28803</v>
      </c>
      <c r="E7" s="12" t="s">
        <v>45</v>
      </c>
      <c r="F7" s="13" t="s">
        <v>11</v>
      </c>
      <c r="G7" s="18" t="s">
        <v>34</v>
      </c>
      <c r="H7" s="17"/>
      <c r="I7" s="14" t="str">
        <f t="shared" ca="1" si="3"/>
        <v>正确</v>
      </c>
      <c r="J7" s="15">
        <f t="shared" ca="1" si="1"/>
        <v>43</v>
      </c>
      <c r="K7" s="14">
        <f t="array" aca="1" ref="K7" ca="1">IF(OR(G7="",LEN(G7)&lt;&gt;18),"",LOOKUP(MOD(SUM(MID(LEFT(G7,17),ROW(INDIRECT("1:17")),1)*MOD(2^(18-ROW(INDIRECT("1:17"))),11)),11),{0,1,2,3,4,5,6,7,8,9,10},{1,0,"X",9,8,7,6,5,4,3,2}))</f>
        <v>9</v>
      </c>
    </row>
    <row r="8" spans="1:70" ht="15">
      <c r="A8" s="17">
        <v>7</v>
      </c>
      <c r="B8" s="19" t="s">
        <v>19</v>
      </c>
      <c r="C8" s="10" t="str">
        <f t="shared" si="0"/>
        <v>M</v>
      </c>
      <c r="D8" s="11">
        <f t="shared" si="2"/>
        <v>24932</v>
      </c>
      <c r="E8" s="12" t="s">
        <v>12</v>
      </c>
      <c r="F8" s="13" t="s">
        <v>11</v>
      </c>
      <c r="G8" s="18" t="s">
        <v>35</v>
      </c>
      <c r="H8" s="17"/>
      <c r="I8" s="14" t="str">
        <f t="shared" ca="1" si="3"/>
        <v>正确</v>
      </c>
      <c r="J8" s="15">
        <f t="shared" ca="1" si="1"/>
        <v>54</v>
      </c>
      <c r="K8" s="14">
        <f t="array" aca="1" ref="K8" ca="1">IF(OR(G8="",LEN(G8)&lt;&gt;18),"",LOOKUP(MOD(SUM(MID(LEFT(G8,17),ROW(INDIRECT("1:17")),1)*MOD(2^(18-ROW(INDIRECT("1:17"))),11)),11),{0,1,2,3,4,5,6,7,8,9,10},{1,0,"X",9,8,7,6,5,4,3,2}))</f>
        <v>6</v>
      </c>
    </row>
    <row r="9" spans="1:70" ht="15">
      <c r="A9" s="17">
        <v>8</v>
      </c>
      <c r="B9" s="19" t="s">
        <v>20</v>
      </c>
      <c r="C9" s="10" t="str">
        <f t="shared" si="0"/>
        <v>F</v>
      </c>
      <c r="D9" s="11">
        <f t="shared" si="2"/>
        <v>29761</v>
      </c>
      <c r="E9" s="12" t="s">
        <v>12</v>
      </c>
      <c r="F9" s="13" t="s">
        <v>11</v>
      </c>
      <c r="G9" s="18" t="s">
        <v>36</v>
      </c>
      <c r="H9" s="17"/>
      <c r="I9" s="14" t="str">
        <f t="shared" ca="1" si="3"/>
        <v>正确</v>
      </c>
      <c r="J9" s="15">
        <f t="shared" ca="1" si="1"/>
        <v>41</v>
      </c>
      <c r="K9" s="14" t="str">
        <f t="array" aca="1" ref="K9" ca="1">IF(OR(G9="",LEN(G9)&lt;&gt;18),"",LOOKUP(MOD(SUM(MID(LEFT(G9,17),ROW(INDIRECT("1:17")),1)*MOD(2^(18-ROW(INDIRECT("1:17"))),11)),11),{0,1,2,3,4,5,6,7,8,9,10},{1,0,"X",9,8,7,6,5,4,3,2}))</f>
        <v>X</v>
      </c>
    </row>
    <row r="10" spans="1:70" ht="15">
      <c r="A10" s="17">
        <v>9</v>
      </c>
      <c r="B10" s="20" t="s">
        <v>21</v>
      </c>
      <c r="C10" s="10" t="str">
        <f t="shared" si="0"/>
        <v>M</v>
      </c>
      <c r="D10" s="11">
        <f t="shared" si="2"/>
        <v>28935</v>
      </c>
      <c r="E10" s="12" t="s">
        <v>12</v>
      </c>
      <c r="F10" s="13" t="s">
        <v>11</v>
      </c>
      <c r="G10" s="18" t="s">
        <v>37</v>
      </c>
      <c r="H10" s="17"/>
      <c r="I10" s="14" t="str">
        <f t="shared" ca="1" si="3"/>
        <v>正确</v>
      </c>
      <c r="J10" s="15">
        <f t="shared" ca="1" si="1"/>
        <v>43</v>
      </c>
      <c r="K10" s="14">
        <f t="array" aca="1" ref="K10" ca="1">IF(OR(G10="",LEN(G10)&lt;&gt;18),"",LOOKUP(MOD(SUM(MID(LEFT(G10,17),ROW(INDIRECT("1:17")),1)*MOD(2^(18-ROW(INDIRECT("1:17"))),11)),11),{0,1,2,3,4,5,6,7,8,9,10},{1,0,"X",9,8,7,6,5,4,3,2}))</f>
        <v>4</v>
      </c>
    </row>
    <row r="11" spans="1:70" ht="15">
      <c r="A11" s="17">
        <v>10</v>
      </c>
      <c r="B11" s="20" t="s">
        <v>22</v>
      </c>
      <c r="C11" s="10" t="str">
        <f t="shared" si="0"/>
        <v>M</v>
      </c>
      <c r="D11" s="11">
        <f t="shared" si="2"/>
        <v>29363</v>
      </c>
      <c r="E11" s="12" t="s">
        <v>12</v>
      </c>
      <c r="F11" s="13" t="s">
        <v>11</v>
      </c>
      <c r="G11" s="18" t="s">
        <v>38</v>
      </c>
      <c r="H11" s="13"/>
      <c r="I11" s="14" t="str">
        <f t="shared" ca="1" si="3"/>
        <v>正确</v>
      </c>
      <c r="J11" s="15">
        <f t="shared" ca="1" si="1"/>
        <v>42</v>
      </c>
      <c r="K11" s="14" t="str">
        <f t="array" aca="1" ref="K11" ca="1">IF(OR(G11="",LEN(G11)&lt;&gt;18),"",LOOKUP(MOD(SUM(MID(LEFT(G11,17),ROW(INDIRECT("1:17")),1)*MOD(2^(18-ROW(INDIRECT("1:17"))),11)),11),{0,1,2,3,4,5,6,7,8,9,10},{1,0,"X",9,8,7,6,5,4,3,2}))</f>
        <v>X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</row>
    <row r="12" spans="1:70" ht="15">
      <c r="A12" s="17">
        <v>11</v>
      </c>
      <c r="B12" s="20" t="s">
        <v>23</v>
      </c>
      <c r="C12" s="10" t="str">
        <f t="shared" ref="C12:C17" si="4">IF(LEN(G12)=18,IF(MOD(MID(G12,17,1),2)=0,"女","男"),"")</f>
        <v>男</v>
      </c>
      <c r="D12" s="11">
        <f t="shared" si="2"/>
        <v>30636</v>
      </c>
      <c r="E12" s="12" t="s">
        <v>12</v>
      </c>
      <c r="F12" s="13" t="s">
        <v>11</v>
      </c>
      <c r="G12" s="18" t="s">
        <v>39</v>
      </c>
      <c r="H12" s="13"/>
      <c r="I12" s="14" t="str">
        <f t="shared" ca="1" si="3"/>
        <v>正确</v>
      </c>
      <c r="J12" s="15">
        <f t="shared" ca="1" si="1"/>
        <v>38</v>
      </c>
      <c r="K12" s="14">
        <f t="array" aca="1" ref="K12" ca="1">IF(OR(G12="",LEN(G12)&lt;&gt;18),"",LOOKUP(MOD(SUM(MID(LEFT(G12,17),ROW(INDIRECT("1:17")),1)*MOD(2^(18-ROW(INDIRECT("1:17"))),11)),11),{0,1,2,3,4,5,6,7,8,9,10},{1,0,"X",9,8,7,6,5,4,3,2}))</f>
        <v>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1:70" ht="15">
      <c r="A13" s="17">
        <v>12</v>
      </c>
      <c r="B13" s="20" t="s">
        <v>24</v>
      </c>
      <c r="C13" s="10" t="str">
        <f t="shared" si="4"/>
        <v>女</v>
      </c>
      <c r="D13" s="11">
        <f t="shared" si="2"/>
        <v>31426</v>
      </c>
      <c r="E13" s="12" t="s">
        <v>12</v>
      </c>
      <c r="F13" s="13" t="s">
        <v>11</v>
      </c>
      <c r="G13" s="18" t="s">
        <v>40</v>
      </c>
      <c r="H13" s="13"/>
      <c r="I13" s="14" t="str">
        <f t="shared" ca="1" si="3"/>
        <v>正确</v>
      </c>
      <c r="J13" s="15">
        <f t="shared" ca="1" si="1"/>
        <v>36</v>
      </c>
      <c r="K13" s="14">
        <f t="array" aca="1" ref="K13" ca="1">IF(OR(G13="",LEN(G13)&lt;&gt;18),"",LOOKUP(MOD(SUM(MID(LEFT(G13,17),ROW(INDIRECT("1:17")),1)*MOD(2^(18-ROW(INDIRECT("1:17"))),11)),11),{0,1,2,3,4,5,6,7,8,9,10},{1,0,"X",9,8,7,6,5,4,3,2}))</f>
        <v>4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1:70" ht="15">
      <c r="A14" s="17">
        <v>13</v>
      </c>
      <c r="B14" s="20" t="s">
        <v>25</v>
      </c>
      <c r="C14" s="10" t="str">
        <f t="shared" si="4"/>
        <v>男</v>
      </c>
      <c r="D14" s="11">
        <f t="shared" si="2"/>
        <v>32202</v>
      </c>
      <c r="E14" s="12" t="s">
        <v>12</v>
      </c>
      <c r="F14" s="13" t="s">
        <v>11</v>
      </c>
      <c r="G14" s="18" t="s">
        <v>41</v>
      </c>
      <c r="H14" s="13"/>
      <c r="I14" s="14" t="str">
        <f t="shared" ca="1" si="3"/>
        <v>正确</v>
      </c>
      <c r="J14" s="15">
        <f t="shared" ca="1" si="1"/>
        <v>34</v>
      </c>
      <c r="K14" s="14">
        <f t="array" aca="1" ref="K14" ca="1">IF(OR(G14="",LEN(G14)&lt;&gt;18),"",LOOKUP(MOD(SUM(MID(LEFT(G14,17),ROW(INDIRECT("1:17")),1)*MOD(2^(18-ROW(INDIRECT("1:17"))),11)),11),{0,1,2,3,4,5,6,7,8,9,10},{1,0,"X",9,8,7,6,5,4,3,2}))</f>
        <v>1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</row>
    <row r="15" spans="1:70" ht="15">
      <c r="A15" s="17">
        <v>14</v>
      </c>
      <c r="B15" s="20" t="s">
        <v>26</v>
      </c>
      <c r="C15" s="10" t="str">
        <f t="shared" si="4"/>
        <v>女</v>
      </c>
      <c r="D15" s="11">
        <f t="shared" si="2"/>
        <v>30703</v>
      </c>
      <c r="E15" s="12" t="s">
        <v>12</v>
      </c>
      <c r="F15" s="13" t="s">
        <v>11</v>
      </c>
      <c r="G15" s="18" t="s">
        <v>42</v>
      </c>
      <c r="H15" s="13"/>
      <c r="I15" s="14" t="str">
        <f t="shared" ca="1" si="3"/>
        <v>正确</v>
      </c>
      <c r="J15" s="15">
        <f t="shared" ca="1" si="1"/>
        <v>38</v>
      </c>
      <c r="K15" s="14">
        <f t="array" aca="1" ref="K15" ca="1">IF(OR(G15="",LEN(G15)&lt;&gt;18),"",LOOKUP(MOD(SUM(MID(LEFT(G15,17),ROW(INDIRECT("1:17")),1)*MOD(2^(18-ROW(INDIRECT("1:17"))),11)),11),{0,1,2,3,4,5,6,7,8,9,10},{1,0,"X",9,8,7,6,5,4,3,2}))</f>
        <v>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</row>
    <row r="16" spans="1:70" ht="15">
      <c r="A16" s="17">
        <v>15</v>
      </c>
      <c r="B16" s="21" t="s">
        <v>27</v>
      </c>
      <c r="C16" s="10" t="str">
        <f t="shared" si="4"/>
        <v>男</v>
      </c>
      <c r="D16" s="11">
        <f t="shared" si="2"/>
        <v>31595</v>
      </c>
      <c r="E16" s="12" t="s">
        <v>12</v>
      </c>
      <c r="F16" s="13" t="s">
        <v>11</v>
      </c>
      <c r="G16" s="18" t="s">
        <v>43</v>
      </c>
      <c r="H16" s="13"/>
      <c r="I16" s="14" t="str">
        <f t="shared" ca="1" si="3"/>
        <v>正确</v>
      </c>
      <c r="J16" s="15">
        <f t="shared" ca="1" si="1"/>
        <v>36</v>
      </c>
      <c r="K16" s="14">
        <f t="array" aca="1" ref="K16" ca="1">IF(OR(G16="",LEN(G16)&lt;&gt;18),"",LOOKUP(MOD(SUM(MID(LEFT(G16,17),ROW(INDIRECT("1:17")),1)*MOD(2^(18-ROW(INDIRECT("1:17"))),11)),11),{0,1,2,3,4,5,6,7,8,9,10},{1,0,"X",9,8,7,6,5,4,3,2}))</f>
        <v>3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</row>
    <row r="17" spans="1:70" ht="15">
      <c r="A17" s="17">
        <v>16</v>
      </c>
      <c r="B17" s="20" t="s">
        <v>28</v>
      </c>
      <c r="C17" s="10" t="str">
        <f t="shared" si="4"/>
        <v>女</v>
      </c>
      <c r="D17" s="11">
        <f t="shared" si="2"/>
        <v>33538</v>
      </c>
      <c r="E17" s="12" t="s">
        <v>12</v>
      </c>
      <c r="F17" s="13" t="s">
        <v>11</v>
      </c>
      <c r="G17" s="18" t="s">
        <v>44</v>
      </c>
      <c r="H17" s="13"/>
      <c r="I17" s="14" t="str">
        <f t="shared" ca="1" si="3"/>
        <v>正确</v>
      </c>
      <c r="J17" s="15">
        <f t="shared" ca="1" si="1"/>
        <v>30</v>
      </c>
      <c r="K17" s="14">
        <f t="array" aca="1" ref="K17" ca="1">IF(OR(G17="",LEN(G17)&lt;&gt;18),"",LOOKUP(MOD(SUM(MID(LEFT(G17,17),ROW(INDIRECT("1:17")),1)*MOD(2^(18-ROW(INDIRECT("1:17"))),11)),11),{0,1,2,3,4,5,6,7,8,9,10},{1,0,"X",9,8,7,6,5,4,3,2}))</f>
        <v>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</row>
    <row r="18" spans="1:70" customFormat="1" ht="15"/>
    <row r="19" spans="1:70" customFormat="1" ht="15"/>
    <row r="20" spans="1:70" customFormat="1" ht="15"/>
    <row r="21" spans="1:70" customFormat="1" ht="15"/>
    <row r="22" spans="1:70" customFormat="1" ht="15"/>
    <row r="23" spans="1:70" customFormat="1" ht="15"/>
  </sheetData>
  <protectedRanges>
    <protectedRange sqref="B2:B3" name="区域1_2_1_2"/>
    <protectedRange sqref="G2:G8" name="区域1_2_5_1_2"/>
    <protectedRange sqref="F2:F17" name="区域1_1_1_2"/>
  </protectedRanges>
  <phoneticPr fontId="17" type="noConversion"/>
  <conditionalFormatting sqref="J2:J17 K1:K17">
    <cfRule type="cellIs" dxfId="9" priority="18" stopIfTrue="1" operator="lessThan">
      <formula>18</formula>
    </cfRule>
  </conditionalFormatting>
  <conditionalFormatting sqref="I1">
    <cfRule type="cellIs" dxfId="8" priority="31" stopIfTrue="1" operator="lessThan">
      <formula>18</formula>
    </cfRule>
  </conditionalFormatting>
  <conditionalFormatting sqref="B2:B17">
    <cfRule type="duplicateValues" dxfId="7" priority="6"/>
  </conditionalFormatting>
  <conditionalFormatting sqref="B2:B17">
    <cfRule type="duplicateValues" dxfId="6" priority="7"/>
    <cfRule type="duplicateValues" dxfId="5" priority="8"/>
  </conditionalFormatting>
  <conditionalFormatting sqref="G2">
    <cfRule type="duplicateValues" dxfId="4" priority="2"/>
    <cfRule type="duplicateValues" dxfId="3" priority="3"/>
    <cfRule type="duplicateValues" dxfId="2" priority="4"/>
  </conditionalFormatting>
  <conditionalFormatting sqref="G2">
    <cfRule type="duplicateValues" dxfId="1" priority="1"/>
  </conditionalFormatting>
  <conditionalFormatting sqref="G2:G17">
    <cfRule type="duplicateValues" dxfId="0" priority="5"/>
  </conditionalFormatting>
  <dataValidations count="3">
    <dataValidation allowBlank="1" showInputMessage="1" showErrorMessage="1" errorTitle="请输入正确的18位身份证号" sqref="G2:G9"/>
    <dataValidation type="list" allowBlank="1" showInputMessage="1" showErrorMessage="1" sqref="F1:F17 F24:F1048576">
      <formula1>"I,O,P,S,R,W,G"</formula1>
    </dataValidation>
    <dataValidation type="list" allowBlank="1" showInputMessage="1" showErrorMessage="1" sqref="C2:C17">
      <formula1>"M,F"</formula1>
    </dataValidation>
  </dataValidations>
  <pageMargins left="0.7" right="0.7" top="0.75" bottom="0.75" header="0.3" footer="0.3"/>
  <pageSetup paperSize="9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 wang</cp:lastModifiedBy>
  <cp:lastPrinted>2017-10-30T00:49:44Z</cp:lastPrinted>
  <dcterms:created xsi:type="dcterms:W3CDTF">1996-12-17T01:32:42Z</dcterms:created>
  <dcterms:modified xsi:type="dcterms:W3CDTF">2022-07-06T09:09:58Z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