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/>
  <mc:AlternateContent xmlns:mc="http://schemas.openxmlformats.org/markup-compatibility/2006">
    <mc:Choice Requires="x15">
      <x15ac:absPath xmlns:x15ac="http://schemas.microsoft.com/office/spreadsheetml/2010/11/ac" url="/Users/erjie/Desktop/052报销使用/付款截图/"/>
    </mc:Choice>
  </mc:AlternateContent>
  <xr:revisionPtr revIDLastSave="0" documentId="13_ncr:1_{26F4AE5E-A0D9-6946-9C1E-11C7B2D62040}" xr6:coauthVersionLast="47" xr6:coauthVersionMax="47" xr10:uidLastSave="{00000000-0000-0000-0000-000000000000}"/>
  <bookViews>
    <workbookView xWindow="8080" yWindow="820" windowWidth="32320" windowHeight="15520" activeTab="1" xr2:uid="{00000000-000D-0000-FFFF-FFFF00000000}"/>
  </bookViews>
  <sheets>
    <sheet name="汇总" sheetId="1" r:id="rId1"/>
    <sheet name="厦门站" sheetId="2" r:id="rId2"/>
    <sheet name="长沙站" sheetId="3" r:id="rId3"/>
    <sheet name="广州站" sheetId="5" r:id="rId4"/>
    <sheet name="杭州站" sheetId="6" r:id="rId5"/>
  </sheets>
  <definedNames>
    <definedName name="_xlnm.Print_Area" localSheetId="3">广州站!$B$5:$J$71</definedName>
    <definedName name="_xlnm.Print_Area" localSheetId="4">杭州站!$B$5:$J$71</definedName>
    <definedName name="_xlnm.Print_Area" localSheetId="1">厦门站!$B$2:$J$104</definedName>
    <definedName name="_xlnm.Print_Area" localSheetId="2">长沙站!$B$5:$J$63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2" i="3" l="1"/>
  <c r="I38" i="3"/>
  <c r="I64" i="2"/>
  <c r="I73" i="2"/>
  <c r="I40" i="5" l="1"/>
  <c r="I41" i="5" s="1"/>
  <c r="I37" i="3"/>
  <c r="I36" i="3"/>
  <c r="I35" i="3"/>
  <c r="I34" i="3"/>
  <c r="I46" i="3"/>
  <c r="I78" i="2"/>
  <c r="I106" i="2"/>
  <c r="I65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31" i="3"/>
  <c r="I32" i="3"/>
  <c r="I33" i="3"/>
  <c r="I29" i="3"/>
  <c r="I30" i="3"/>
  <c r="I10" i="5" l="1"/>
  <c r="I11" i="5"/>
  <c r="I9" i="5"/>
  <c r="I48" i="6"/>
  <c r="I49" i="6"/>
  <c r="I25" i="3"/>
  <c r="I43" i="2" l="1"/>
  <c r="I42" i="2"/>
  <c r="I35" i="6"/>
  <c r="H64" i="6" l="1"/>
  <c r="I64" i="6" s="1"/>
  <c r="I52" i="5" l="1"/>
  <c r="I53" i="5"/>
  <c r="I38" i="5"/>
  <c r="I54" i="5"/>
  <c r="I55" i="5"/>
  <c r="I56" i="5"/>
  <c r="I37" i="5"/>
  <c r="I39" i="5" s="1"/>
  <c r="I57" i="5"/>
  <c r="I58" i="5"/>
  <c r="I59" i="5"/>
  <c r="I60" i="5"/>
  <c r="I66" i="2" l="1"/>
  <c r="I28" i="2"/>
  <c r="I27" i="2"/>
  <c r="I26" i="2"/>
  <c r="I25" i="2"/>
  <c r="I22" i="5"/>
  <c r="I22" i="3"/>
  <c r="I9" i="6" l="1"/>
  <c r="I10" i="6"/>
  <c r="I11" i="6"/>
  <c r="I12" i="6"/>
  <c r="I13" i="6"/>
  <c r="I23" i="6"/>
  <c r="I16" i="6"/>
  <c r="I17" i="6"/>
  <c r="I20" i="6"/>
  <c r="I21" i="6"/>
  <c r="I15" i="6"/>
  <c r="I22" i="6"/>
  <c r="I18" i="6"/>
  <c r="I19" i="6"/>
  <c r="I33" i="6"/>
  <c r="I34" i="6"/>
  <c r="I29" i="6"/>
  <c r="I30" i="6"/>
  <c r="I31" i="6"/>
  <c r="I32" i="6"/>
  <c r="I50" i="6"/>
  <c r="I42" i="6"/>
  <c r="I27" i="6"/>
  <c r="I36" i="6"/>
  <c r="I37" i="6"/>
  <c r="I38" i="6"/>
  <c r="I39" i="6"/>
  <c r="I40" i="6"/>
  <c r="I41" i="6"/>
  <c r="I26" i="6"/>
  <c r="I47" i="6"/>
  <c r="I51" i="6" s="1"/>
  <c r="I43" i="6"/>
  <c r="I44" i="6"/>
  <c r="I45" i="6"/>
  <c r="F7" i="1"/>
  <c r="I53" i="6"/>
  <c r="I54" i="6"/>
  <c r="I56" i="6"/>
  <c r="I57" i="6"/>
  <c r="I58" i="6"/>
  <c r="I59" i="6"/>
  <c r="I60" i="6"/>
  <c r="I55" i="6"/>
  <c r="I61" i="6"/>
  <c r="I62" i="6"/>
  <c r="I65" i="6"/>
  <c r="I63" i="6"/>
  <c r="I66" i="6"/>
  <c r="I52" i="6"/>
  <c r="I28" i="6" l="1"/>
  <c r="I46" i="6"/>
  <c r="I14" i="6"/>
  <c r="I24" i="6"/>
  <c r="I67" i="6"/>
  <c r="I7" i="6"/>
  <c r="I8" i="6" s="1"/>
  <c r="I34" i="5"/>
  <c r="I35" i="5"/>
  <c r="I33" i="5"/>
  <c r="I70" i="6" l="1"/>
  <c r="E6" i="1" s="1"/>
  <c r="G6" i="1" s="1"/>
  <c r="I32" i="5"/>
  <c r="I66" i="5"/>
  <c r="I67" i="5"/>
  <c r="I24" i="5"/>
  <c r="I29" i="5"/>
  <c r="I19" i="5"/>
  <c r="I31" i="5"/>
  <c r="I25" i="5"/>
  <c r="I26" i="5"/>
  <c r="I27" i="5"/>
  <c r="I20" i="5"/>
  <c r="I21" i="5"/>
  <c r="I28" i="5"/>
  <c r="I23" i="5"/>
  <c r="I30" i="5"/>
  <c r="I65" i="5"/>
  <c r="I63" i="5"/>
  <c r="I64" i="5"/>
  <c r="I62" i="5"/>
  <c r="I48" i="5"/>
  <c r="I49" i="5"/>
  <c r="I50" i="5"/>
  <c r="I51" i="5"/>
  <c r="I68" i="5" l="1"/>
  <c r="I47" i="5"/>
  <c r="I23" i="3"/>
  <c r="I21" i="3"/>
  <c r="I80" i="2"/>
  <c r="I23" i="2"/>
  <c r="I41" i="2"/>
  <c r="I44" i="2" s="1"/>
  <c r="I43" i="5"/>
  <c r="I44" i="5"/>
  <c r="I45" i="5"/>
  <c r="I46" i="5"/>
  <c r="I42" i="5"/>
  <c r="I8" i="5"/>
  <c r="I13" i="5"/>
  <c r="I14" i="5"/>
  <c r="I15" i="5"/>
  <c r="I16" i="5"/>
  <c r="I17" i="5"/>
  <c r="I18" i="5"/>
  <c r="I7" i="5"/>
  <c r="I14" i="3"/>
  <c r="I16" i="3"/>
  <c r="I17" i="3"/>
  <c r="I18" i="3"/>
  <c r="I19" i="3"/>
  <c r="I20" i="3"/>
  <c r="I26" i="3"/>
  <c r="I27" i="3" s="1"/>
  <c r="I15" i="3"/>
  <c r="I57" i="3"/>
  <c r="I56" i="3"/>
  <c r="I54" i="3"/>
  <c r="I55" i="3"/>
  <c r="I58" i="3"/>
  <c r="I59" i="3"/>
  <c r="I53" i="3"/>
  <c r="I28" i="3"/>
  <c r="I40" i="3"/>
  <c r="I41" i="3"/>
  <c r="I42" i="3"/>
  <c r="I43" i="3"/>
  <c r="I44" i="3"/>
  <c r="I45" i="3"/>
  <c r="I47" i="3"/>
  <c r="I48" i="3"/>
  <c r="I49" i="3"/>
  <c r="I50" i="3"/>
  <c r="I51" i="3"/>
  <c r="I39" i="3"/>
  <c r="I60" i="3" l="1"/>
  <c r="I61" i="5"/>
  <c r="I36" i="5"/>
  <c r="I12" i="5"/>
  <c r="I24" i="3"/>
  <c r="I12" i="3"/>
  <c r="I11" i="3"/>
  <c r="I9" i="3"/>
  <c r="I8" i="3"/>
  <c r="I7" i="3"/>
  <c r="I21" i="2"/>
  <c r="I70" i="2"/>
  <c r="I17" i="2"/>
  <c r="I18" i="2"/>
  <c r="I19" i="2"/>
  <c r="I20" i="2"/>
  <c r="I33" i="2"/>
  <c r="I102" i="2"/>
  <c r="H101" i="2"/>
  <c r="I90" i="2"/>
  <c r="I89" i="2"/>
  <c r="I88" i="2"/>
  <c r="I87" i="2"/>
  <c r="I86" i="2"/>
  <c r="I85" i="2"/>
  <c r="I84" i="2"/>
  <c r="I10" i="3" l="1"/>
  <c r="I71" i="5"/>
  <c r="E5" i="1" s="1"/>
  <c r="G5" i="1" s="1"/>
  <c r="I13" i="3"/>
  <c r="I22" i="2"/>
  <c r="I31" i="2"/>
  <c r="I63" i="3" l="1"/>
  <c r="E4" i="1" s="1"/>
  <c r="G4" i="1" s="1"/>
  <c r="I69" i="2"/>
  <c r="I5" i="2" l="1"/>
  <c r="I6" i="2"/>
  <c r="I8" i="2"/>
  <c r="I9" i="2"/>
  <c r="I10" i="2"/>
  <c r="I11" i="2"/>
  <c r="I13" i="2"/>
  <c r="I14" i="2"/>
  <c r="I15" i="2"/>
  <c r="I24" i="2"/>
  <c r="I29" i="2"/>
  <c r="I32" i="2"/>
  <c r="I96" i="2"/>
  <c r="I35" i="2"/>
  <c r="I36" i="2"/>
  <c r="I37" i="2"/>
  <c r="I38" i="2"/>
  <c r="I39" i="2"/>
  <c r="I4" i="2"/>
  <c r="I40" i="2" l="1"/>
  <c r="I30" i="2"/>
  <c r="I16" i="2"/>
  <c r="I77" i="2"/>
  <c r="I93" i="2" l="1"/>
  <c r="I94" i="2"/>
  <c r="I95" i="2"/>
  <c r="I99" i="2"/>
  <c r="I76" i="2"/>
  <c r="I75" i="2"/>
  <c r="I74" i="2"/>
  <c r="I81" i="2"/>
  <c r="I82" i="2"/>
  <c r="I79" i="2"/>
  <c r="I83" i="2"/>
  <c r="I91" i="2"/>
  <c r="I92" i="2"/>
  <c r="I97" i="2" l="1"/>
  <c r="I100" i="2"/>
  <c r="I101" i="2"/>
  <c r="I71" i="2"/>
  <c r="I72" i="2"/>
  <c r="I68" i="2"/>
  <c r="I67" i="2"/>
  <c r="I103" i="2" l="1"/>
  <c r="E3" i="1" l="1"/>
  <c r="E7" i="1" s="1"/>
  <c r="G3" i="1" l="1"/>
  <c r="G7" i="1" s="1"/>
</calcChain>
</file>

<file path=xl/sharedStrings.xml><?xml version="1.0" encoding="utf-8"?>
<sst xmlns="http://schemas.openxmlformats.org/spreadsheetml/2006/main" count="676" uniqueCount="195">
  <si>
    <t>序号</t>
  </si>
  <si>
    <t>站</t>
  </si>
  <si>
    <t>日期</t>
  </si>
  <si>
    <t>内容</t>
  </si>
  <si>
    <t>数量</t>
  </si>
  <si>
    <t>单价</t>
  </si>
  <si>
    <t>合计</t>
  </si>
  <si>
    <t>备注</t>
  </si>
  <si>
    <t>8月4号</t>
  </si>
  <si>
    <t>秒表</t>
    <phoneticPr fontId="4" type="noConversion"/>
  </si>
  <si>
    <t>水枪</t>
    <phoneticPr fontId="4" type="noConversion"/>
  </si>
  <si>
    <t>双人弹弹棋</t>
    <phoneticPr fontId="4" type="noConversion"/>
  </si>
  <si>
    <t>小企鹅破冰</t>
    <phoneticPr fontId="4" type="noConversion"/>
  </si>
  <si>
    <t>跳旗</t>
    <phoneticPr fontId="4" type="noConversion"/>
  </si>
  <si>
    <t>象棋、跳棋、国际象棋</t>
    <phoneticPr fontId="4" type="noConversion"/>
  </si>
  <si>
    <t>创可贴</t>
    <phoneticPr fontId="4" type="noConversion"/>
  </si>
  <si>
    <t>A4本架（5个）</t>
    <phoneticPr fontId="4" type="noConversion"/>
  </si>
  <si>
    <t>防晒喷雾</t>
    <phoneticPr fontId="4" type="noConversion"/>
  </si>
  <si>
    <t>礼品包装厦门站</t>
    <phoneticPr fontId="4" type="noConversion"/>
  </si>
  <si>
    <t>狭路相逢道具</t>
    <phoneticPr fontId="4" type="noConversion"/>
  </si>
  <si>
    <t>道具锣</t>
    <phoneticPr fontId="4" type="noConversion"/>
  </si>
  <si>
    <t>礼品包装长沙站</t>
    <phoneticPr fontId="4" type="noConversion"/>
  </si>
  <si>
    <t>20周年印章（20个）</t>
    <phoneticPr fontId="4" type="noConversion"/>
  </si>
  <si>
    <t>礼品月亮椅子（10个长沙）</t>
    <phoneticPr fontId="4" type="noConversion"/>
  </si>
  <si>
    <t>手环（360个）广州+杭州</t>
    <phoneticPr fontId="4" type="noConversion"/>
  </si>
  <si>
    <t>泡泡枪（30个广州+杭州）</t>
    <phoneticPr fontId="4" type="noConversion"/>
  </si>
  <si>
    <t>泳池（小）</t>
    <phoneticPr fontId="4" type="noConversion"/>
  </si>
  <si>
    <t>三角旗（厦门）</t>
    <phoneticPr fontId="4" type="noConversion"/>
  </si>
  <si>
    <t>电池7号（184个）</t>
    <phoneticPr fontId="4" type="noConversion"/>
  </si>
  <si>
    <t>中暑药</t>
    <phoneticPr fontId="4" type="noConversion"/>
  </si>
  <si>
    <t>实心套圈</t>
    <phoneticPr fontId="2" type="noConversion"/>
  </si>
  <si>
    <t>贾义欣</t>
    <phoneticPr fontId="2" type="noConversion"/>
  </si>
  <si>
    <t>顺丰到付</t>
    <phoneticPr fontId="2" type="noConversion"/>
  </si>
  <si>
    <t>停车费</t>
    <phoneticPr fontId="2" type="noConversion"/>
  </si>
  <si>
    <t>核酸检测</t>
    <phoneticPr fontId="2" type="noConversion"/>
  </si>
  <si>
    <t>快递费（画家老师）</t>
    <phoneticPr fontId="2" type="noConversion"/>
  </si>
  <si>
    <t>加油费</t>
    <phoneticPr fontId="2" type="noConversion"/>
  </si>
  <si>
    <t>午餐</t>
    <phoneticPr fontId="2" type="noConversion"/>
  </si>
  <si>
    <t>晚餐</t>
    <phoneticPr fontId="2" type="noConversion"/>
  </si>
  <si>
    <t>国画老师</t>
    <phoneticPr fontId="2" type="noConversion"/>
  </si>
  <si>
    <t>国画作品展示装裱</t>
    <phoneticPr fontId="4" type="noConversion"/>
  </si>
  <si>
    <t>KOL国画画集北京-厦门顺丰快递</t>
    <phoneticPr fontId="4" type="noConversion"/>
  </si>
  <si>
    <t>国画老师：餐饮，2人2天，每天150标准</t>
    <phoneticPr fontId="2" type="noConversion"/>
  </si>
  <si>
    <t>国画老师：来程交通</t>
    <phoneticPr fontId="2" type="noConversion"/>
  </si>
  <si>
    <t>国画老师：返程交通</t>
    <phoneticPr fontId="2" type="noConversion"/>
  </si>
  <si>
    <t>7月21日-24日</t>
    <phoneticPr fontId="2" type="noConversion"/>
  </si>
  <si>
    <t>人物</t>
    <phoneticPr fontId="2" type="noConversion"/>
  </si>
  <si>
    <t>张杰</t>
    <phoneticPr fontId="2" type="noConversion"/>
  </si>
  <si>
    <t>尹蕾</t>
    <phoneticPr fontId="2" type="noConversion"/>
  </si>
  <si>
    <t>贾义欣</t>
  </si>
  <si>
    <t>交通</t>
    <phoneticPr fontId="2" type="noConversion"/>
  </si>
  <si>
    <t>焦克、郭振宇</t>
    <phoneticPr fontId="2" type="noConversion"/>
  </si>
  <si>
    <t>餐费</t>
    <phoneticPr fontId="2" type="noConversion"/>
  </si>
  <si>
    <t>电池5号</t>
    <phoneticPr fontId="2" type="noConversion"/>
  </si>
  <si>
    <t>晚餐-1（5人）</t>
    <phoneticPr fontId="2" type="noConversion"/>
  </si>
  <si>
    <t>晚餐-2（5人）</t>
    <phoneticPr fontId="2" type="noConversion"/>
  </si>
  <si>
    <t>晚餐-3（5人）</t>
    <phoneticPr fontId="2" type="noConversion"/>
  </si>
  <si>
    <t>晚餐-4（5人）</t>
    <phoneticPr fontId="2" type="noConversion"/>
  </si>
  <si>
    <t>午餐（5人）</t>
    <phoneticPr fontId="2" type="noConversion"/>
  </si>
  <si>
    <t>早餐（5人）</t>
    <phoneticPr fontId="2" type="noConversion"/>
  </si>
  <si>
    <t>晚餐（5人）</t>
    <phoneticPr fontId="2" type="noConversion"/>
  </si>
  <si>
    <t>午餐（1人）</t>
    <phoneticPr fontId="2" type="noConversion"/>
  </si>
  <si>
    <t>嘉宾停车费报销</t>
    <phoneticPr fontId="2" type="noConversion"/>
  </si>
  <si>
    <t>替票，没有截图，直接报销给老师</t>
    <phoneticPr fontId="2" type="noConversion"/>
  </si>
  <si>
    <t>张杰、叶蔚、贾义欣、王山</t>
    <phoneticPr fontId="2" type="noConversion"/>
  </si>
  <si>
    <t>现成采购</t>
    <phoneticPr fontId="2" type="noConversion"/>
  </si>
  <si>
    <t>当地交通：厦门住宿酒店-朗豪酒店</t>
    <phoneticPr fontId="2" type="noConversion"/>
  </si>
  <si>
    <t>当地交通：朗豪酒店-厦门住宿酒店</t>
    <phoneticPr fontId="2" type="noConversion"/>
  </si>
  <si>
    <t>当地交通：厦门机场-梦幻海湾酒店</t>
    <phoneticPr fontId="2" type="noConversion"/>
  </si>
  <si>
    <t>当地交通：梦幻海湾酒店-朗豪酒店</t>
    <phoneticPr fontId="2" type="noConversion"/>
  </si>
  <si>
    <t>当地交通：朗豪酒店-厦门盈众</t>
    <phoneticPr fontId="2" type="noConversion"/>
  </si>
  <si>
    <t>当地交通：厦门盈众-朗豪酒店</t>
    <phoneticPr fontId="2" type="noConversion"/>
  </si>
  <si>
    <t>当地交通：朗豪酒店-梦幻海湾酒店</t>
    <phoneticPr fontId="2" type="noConversion"/>
  </si>
  <si>
    <t>当地交通：梦幻海湾酒店-厦门盈众</t>
    <phoneticPr fontId="2" type="noConversion"/>
  </si>
  <si>
    <t>当地交通：厦门盈众-梦幻海湾酒店</t>
    <phoneticPr fontId="2" type="noConversion"/>
  </si>
  <si>
    <t>北京交通：新华大街-首都机场T3</t>
    <phoneticPr fontId="2" type="noConversion"/>
  </si>
  <si>
    <t>北京交通：首都机场-新华大街</t>
    <phoneticPr fontId="2" type="noConversion"/>
  </si>
  <si>
    <t>北京交通：古韵新居-首都机场</t>
    <phoneticPr fontId="2" type="noConversion"/>
  </si>
  <si>
    <t>北京交通：首都机场-古韵新居</t>
    <phoneticPr fontId="2" type="noConversion"/>
  </si>
  <si>
    <t>北京交通：机场-酒店</t>
    <phoneticPr fontId="2" type="noConversion"/>
  </si>
  <si>
    <t>北京交通：酒店-机场</t>
    <phoneticPr fontId="2" type="noConversion"/>
  </si>
  <si>
    <t>北京交通：T3-西直门-丽泽桥</t>
    <phoneticPr fontId="2" type="noConversion"/>
  </si>
  <si>
    <t>当地交通：酒店-厦门医院</t>
    <phoneticPr fontId="2" type="noConversion"/>
  </si>
  <si>
    <t>国画老师</t>
    <phoneticPr fontId="1" type="noConversion"/>
  </si>
  <si>
    <t>顺丰到付</t>
    <phoneticPr fontId="1" type="noConversion"/>
  </si>
  <si>
    <t>餐（5人）</t>
    <phoneticPr fontId="2" type="noConversion"/>
  </si>
  <si>
    <t>餐（1人）</t>
    <phoneticPr fontId="2" type="noConversion"/>
  </si>
  <si>
    <t>餐（2人）</t>
    <phoneticPr fontId="2" type="noConversion"/>
  </si>
  <si>
    <t>北京交通：家-机场</t>
    <phoneticPr fontId="2" type="noConversion"/>
  </si>
  <si>
    <t>郭振宇</t>
    <phoneticPr fontId="2" type="noConversion"/>
  </si>
  <si>
    <t>焦克</t>
    <phoneticPr fontId="2" type="noConversion"/>
  </si>
  <si>
    <t>高速费</t>
    <rPh sb="0" eb="1">
      <t>gao su fei</t>
    </rPh>
    <phoneticPr fontId="2" type="noConversion"/>
  </si>
  <si>
    <t>高速费</t>
    <rPh sb="0" eb="1">
      <t>gauo su fei</t>
    </rPh>
    <phoneticPr fontId="2" type="noConversion"/>
  </si>
  <si>
    <t>高速费</t>
    <rPh sb="0" eb="1">
      <t>gao su</t>
    </rPh>
    <rPh sb="2" eb="3">
      <t>fei</t>
    </rPh>
    <phoneticPr fontId="2" type="noConversion"/>
  </si>
  <si>
    <t>高速费</t>
    <phoneticPr fontId="1" type="noConversion"/>
  </si>
  <si>
    <t>尹蕾</t>
    <phoneticPr fontId="1" type="noConversion"/>
  </si>
  <si>
    <t>现场采购</t>
    <phoneticPr fontId="1" type="noConversion"/>
  </si>
  <si>
    <t>餐费</t>
    <phoneticPr fontId="1" type="noConversion"/>
  </si>
  <si>
    <t>交通</t>
    <phoneticPr fontId="1" type="noConversion"/>
  </si>
  <si>
    <t>北京交通：T3-丽泽桥</t>
    <phoneticPr fontId="2" type="noConversion"/>
  </si>
  <si>
    <t>北京交通：新华大街-首都机场T2</t>
    <phoneticPr fontId="2" type="noConversion"/>
  </si>
  <si>
    <t>北京交通：首都机场T2-新华大街</t>
    <phoneticPr fontId="2" type="noConversion"/>
  </si>
  <si>
    <t>焦克</t>
    <phoneticPr fontId="1" type="noConversion"/>
  </si>
  <si>
    <t xml:space="preserve">	餐（2人）</t>
    <phoneticPr fontId="1" type="noConversion"/>
  </si>
  <si>
    <t>焦克、王子豪</t>
    <phoneticPr fontId="1" type="noConversion"/>
  </si>
  <si>
    <t>王山</t>
    <phoneticPr fontId="2" type="noConversion"/>
  </si>
  <si>
    <t>代驾费用</t>
    <phoneticPr fontId="2" type="noConversion"/>
  </si>
  <si>
    <t>王山</t>
    <phoneticPr fontId="1" type="noConversion"/>
  </si>
  <si>
    <t>北京交通：家-机场</t>
    <phoneticPr fontId="1" type="noConversion"/>
  </si>
  <si>
    <t>北京交通：机场-家</t>
    <phoneticPr fontId="1" type="noConversion"/>
  </si>
  <si>
    <t>核酸</t>
    <phoneticPr fontId="1" type="noConversion"/>
  </si>
  <si>
    <t xml:space="preserve">	餐（5人）</t>
    <phoneticPr fontId="1" type="noConversion"/>
  </si>
  <si>
    <t>停车费</t>
    <phoneticPr fontId="1" type="noConversion"/>
  </si>
  <si>
    <t>晚餐（5人）</t>
    <phoneticPr fontId="1" type="noConversion"/>
  </si>
  <si>
    <t>北京交通：新华大街-首都机场T2</t>
    <phoneticPr fontId="1" type="noConversion"/>
  </si>
  <si>
    <t>王子豪</t>
    <phoneticPr fontId="1" type="noConversion"/>
  </si>
  <si>
    <t>高速费</t>
    <rPh sb="0" eb="1">
      <t>gao su fei</t>
    </rPh>
    <phoneticPr fontId="4" type="noConversion"/>
  </si>
  <si>
    <t>北京交通：古韵新居-首都机场</t>
    <phoneticPr fontId="4" type="noConversion"/>
  </si>
  <si>
    <t>北京交通：首都机场-古韵新居</t>
    <phoneticPr fontId="4" type="noConversion"/>
  </si>
  <si>
    <t>其他现场支付费用</t>
    <phoneticPr fontId="1" type="noConversion"/>
  </si>
  <si>
    <t>张杰</t>
    <phoneticPr fontId="1" type="noConversion"/>
  </si>
  <si>
    <t>快递费</t>
    <phoneticPr fontId="1" type="noConversion"/>
  </si>
  <si>
    <t>加油</t>
    <phoneticPr fontId="4" type="noConversion"/>
  </si>
  <si>
    <t>过路费</t>
    <phoneticPr fontId="4" type="noConversion"/>
  </si>
  <si>
    <t>北京交通：家-高铁站</t>
    <phoneticPr fontId="1" type="noConversion"/>
  </si>
  <si>
    <t>北京交通：高铁站-家</t>
    <phoneticPr fontId="1" type="noConversion"/>
  </si>
  <si>
    <t>贾义欣</t>
    <phoneticPr fontId="1" type="noConversion"/>
  </si>
  <si>
    <t>北京交通：火车站-家</t>
    <phoneticPr fontId="1" type="noConversion"/>
  </si>
  <si>
    <t>8月11号</t>
    <phoneticPr fontId="1" type="noConversion"/>
  </si>
  <si>
    <t>北京交通：新华大街-火车站</t>
    <phoneticPr fontId="1" type="noConversion"/>
  </si>
  <si>
    <t>北京交通：火车站-新华大街</t>
    <phoneticPr fontId="1" type="noConversion"/>
  </si>
  <si>
    <t>洗车费</t>
    <rPh sb="0" eb="1">
      <t>xi che fei</t>
    </rPh>
    <phoneticPr fontId="4" type="noConversion"/>
  </si>
  <si>
    <t>当地交通：机场-杭州经销店</t>
    <phoneticPr fontId="1" type="noConversion"/>
  </si>
  <si>
    <t>当地交通：经销店-杭州橡树悦轩酒店</t>
    <phoneticPr fontId="1" type="noConversion"/>
  </si>
  <si>
    <t>当地交通：杭州橡树悦轩酒店-山水见名宿</t>
    <phoneticPr fontId="1" type="noConversion"/>
  </si>
  <si>
    <t>当地交通：山水见名宿-经销店</t>
    <phoneticPr fontId="1" type="noConversion"/>
  </si>
  <si>
    <t>北京交通：西直门-南站</t>
    <rPh sb="0" eb="1">
      <t>jiao tng fei</t>
    </rPh>
    <phoneticPr fontId="1" type="noConversion"/>
  </si>
  <si>
    <t>北京交通：光华里-南站</t>
    <rPh sb="0" eb="1">
      <t>jiao tong fei</t>
    </rPh>
    <phoneticPr fontId="1" type="noConversion"/>
  </si>
  <si>
    <t>北京交通：南站-西直门</t>
    <rPh sb="0" eb="1">
      <t>jiao tng fei</t>
    </rPh>
    <phoneticPr fontId="1" type="noConversion"/>
  </si>
  <si>
    <t>北京交通：南站-光华里</t>
    <rPh sb="0" eb="1">
      <t>jiao tong fei</t>
    </rPh>
    <phoneticPr fontId="1" type="noConversion"/>
  </si>
  <si>
    <t>厦门站</t>
    <phoneticPr fontId="1" type="noConversion"/>
  </si>
  <si>
    <t>长沙站</t>
    <phoneticPr fontId="1" type="noConversion"/>
  </si>
  <si>
    <t>广州站</t>
    <phoneticPr fontId="1" type="noConversion"/>
  </si>
  <si>
    <t>杭州站</t>
    <phoneticPr fontId="1" type="noConversion"/>
  </si>
  <si>
    <t>实际花费</t>
    <phoneticPr fontId="1" type="noConversion"/>
  </si>
  <si>
    <t>备用金</t>
    <phoneticPr fontId="1" type="noConversion"/>
  </si>
  <si>
    <t>现场支付</t>
    <phoneticPr fontId="1" type="noConversion"/>
  </si>
  <si>
    <t>8月4号</t>
    <phoneticPr fontId="1" type="noConversion"/>
  </si>
  <si>
    <t>张杰、叶蔚、贾义欣、王山</t>
    <phoneticPr fontId="1" type="noConversion"/>
  </si>
  <si>
    <t>高速费</t>
    <rPh sb="0" eb="1">
      <t>gao su</t>
    </rPh>
    <rPh sb="2" eb="3">
      <t>fei</t>
    </rPh>
    <phoneticPr fontId="1" type="noConversion"/>
  </si>
  <si>
    <t>高速费</t>
    <rPh sb="0" eb="1">
      <t>gao su fei</t>
    </rPh>
    <phoneticPr fontId="1" type="noConversion"/>
  </si>
  <si>
    <t>停车费</t>
    <rPh sb="0" eb="1">
      <t>ting che</t>
    </rPh>
    <rPh sb="2" eb="3">
      <t>fei</t>
    </rPh>
    <phoneticPr fontId="1" type="noConversion"/>
  </si>
  <si>
    <t>停车费</t>
    <rPh sb="0" eb="1">
      <t>ting che fei</t>
    </rPh>
    <phoneticPr fontId="1" type="noConversion"/>
  </si>
  <si>
    <t>一嗨租车油费</t>
    <rPh sb="0" eb="1">
      <t>yi hai zu ch</t>
    </rPh>
    <rPh sb="4" eb="5">
      <t>you fei</t>
    </rPh>
    <phoneticPr fontId="1" type="noConversion"/>
  </si>
  <si>
    <t>核酸</t>
    <rPh sb="0" eb="1">
      <t>he suan</t>
    </rPh>
    <phoneticPr fontId="1" type="noConversion"/>
  </si>
  <si>
    <t>洗车费</t>
    <rPh sb="0" eb="1">
      <t>xi che</t>
    </rPh>
    <rPh sb="2" eb="3">
      <t>fei</t>
    </rPh>
    <phoneticPr fontId="1" type="noConversion"/>
  </si>
  <si>
    <t>付款记录+替票</t>
    <phoneticPr fontId="1" type="noConversion"/>
  </si>
  <si>
    <t>尹蕾-付款记录+替票</t>
    <phoneticPr fontId="1" type="noConversion"/>
  </si>
  <si>
    <t>付款记录+替票</t>
    <phoneticPr fontId="2" type="noConversion"/>
  </si>
  <si>
    <t>无票，无截图</t>
    <phoneticPr fontId="2" type="noConversion"/>
  </si>
  <si>
    <t>8月12号</t>
    <phoneticPr fontId="1" type="noConversion"/>
  </si>
  <si>
    <t>郭振宇</t>
    <phoneticPr fontId="1" type="noConversion"/>
  </si>
  <si>
    <t>纸质发票</t>
    <phoneticPr fontId="1" type="noConversion"/>
  </si>
  <si>
    <t>现场支付</t>
    <phoneticPr fontId="2" type="noConversion"/>
  </si>
  <si>
    <t>厦门站备用金</t>
    <phoneticPr fontId="2" type="noConversion"/>
  </si>
  <si>
    <t>长沙站备用金</t>
    <phoneticPr fontId="2" type="noConversion"/>
  </si>
  <si>
    <t>杭州站备用金</t>
    <phoneticPr fontId="2" type="noConversion"/>
  </si>
  <si>
    <t>共计：</t>
    <phoneticPr fontId="1" type="noConversion"/>
  </si>
  <si>
    <t>小计</t>
    <phoneticPr fontId="1" type="noConversion"/>
  </si>
  <si>
    <t>广州站备用金</t>
    <phoneticPr fontId="2" type="noConversion"/>
  </si>
  <si>
    <t>雨衣-1</t>
    <phoneticPr fontId="1" type="noConversion"/>
  </si>
  <si>
    <t>雨衣-2</t>
    <phoneticPr fontId="1" type="noConversion"/>
  </si>
  <si>
    <t>泳池</t>
    <phoneticPr fontId="1" type="noConversion"/>
  </si>
  <si>
    <t>站次</t>
    <phoneticPr fontId="1" type="noConversion"/>
  </si>
  <si>
    <t>需要报销</t>
    <phoneticPr fontId="1" type="noConversion"/>
  </si>
  <si>
    <t>序号</t>
    <phoneticPr fontId="1" type="noConversion"/>
  </si>
  <si>
    <t>合计</t>
    <phoneticPr fontId="1" type="noConversion"/>
  </si>
  <si>
    <t>纸质发票</t>
  </si>
  <si>
    <t>早餐（4人）</t>
    <phoneticPr fontId="2" type="noConversion"/>
  </si>
  <si>
    <t xml:space="preserve">
现成采购（替）
</t>
    <phoneticPr fontId="2" type="noConversion"/>
  </si>
  <si>
    <t>现场支付(替)</t>
    <phoneticPr fontId="2" type="noConversion"/>
  </si>
  <si>
    <t>纸质发票</t>
    <phoneticPr fontId="2" type="noConversion"/>
  </si>
  <si>
    <t>现场支付（替）</t>
    <phoneticPr fontId="1" type="noConversion"/>
  </si>
  <si>
    <t>餐费（替）</t>
    <phoneticPr fontId="1" type="noConversion"/>
  </si>
  <si>
    <t>水</t>
    <phoneticPr fontId="1" type="noConversion"/>
  </si>
  <si>
    <t>水</t>
    <phoneticPr fontId="2" type="noConversion"/>
  </si>
  <si>
    <t>付款记录+替票</t>
  </si>
  <si>
    <t>活动用水</t>
    <phoneticPr fontId="1" type="noConversion"/>
  </si>
  <si>
    <t>活动用水（替）</t>
    <phoneticPr fontId="1" type="noConversion"/>
  </si>
  <si>
    <t>水+餐（kol）</t>
    <phoneticPr fontId="1" type="noConversion"/>
  </si>
  <si>
    <t>KOL7人(爸爸爱露营4人、懂车帝2人)、团建教练1人。付款记录+替票</t>
    <phoneticPr fontId="1" type="noConversion"/>
  </si>
  <si>
    <t>活动用水(替)</t>
    <phoneticPr fontId="2" type="noConversion"/>
  </si>
  <si>
    <t>餐费(替)</t>
    <phoneticPr fontId="2" type="noConversion"/>
  </si>
  <si>
    <t>小计</t>
  </si>
  <si>
    <t>餐费(替)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</si>
</sst>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\(0.00\)"/>
  </numFmts>
  <fonts count="15">
    <font>
      <sz val="11"/>
      <color theme="1"/>
      <name val="等线"/>
      <charset val="134"/>
      <scheme val="minor"/>
    </font>
    <font>
      <sz val="9"/>
      <name val="等线"/>
      <family val="4"/>
      <charset val="134"/>
      <scheme val="minor"/>
    </font>
    <font>
      <sz val="9"/>
      <name val="等线"/>
      <family val="4"/>
      <charset val="134"/>
      <scheme val="minor"/>
    </font>
    <font>
      <sz val="12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sz val="11"/>
      <color theme="1"/>
      <name val="等线"/>
      <family val="4"/>
      <charset val="134"/>
      <scheme val="minor"/>
    </font>
    <font>
      <sz val="10"/>
      <name val="Arial"/>
      <family val="2"/>
    </font>
    <font>
      <sz val="12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1"/>
      <color theme="1"/>
      <name val="等线"/>
      <family val="2"/>
      <charset val="134"/>
      <scheme val="minor"/>
    </font>
    <font>
      <b/>
      <sz val="18"/>
      <color theme="1"/>
      <name val="微软雅黑"/>
      <family val="2"/>
      <charset val="134"/>
    </font>
    <font>
      <sz val="11"/>
      <color rgb="FF000000"/>
      <name val="微软雅黑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D966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6" fillId="0" borderId="0"/>
    <xf numFmtId="0" fontId="12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58" fontId="3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58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58" fontId="3" fillId="2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6" fontId="10" fillId="4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8" fontId="11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58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8" fontId="0" fillId="0" borderId="1" xfId="0" applyNumberFormat="1" applyBorder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2" fillId="0" borderId="1" xfId="3" applyBorder="1" applyAlignment="1">
      <alignment horizontal="center" vertical="center"/>
    </xf>
    <xf numFmtId="58" fontId="3" fillId="0" borderId="1" xfId="0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58" fontId="0" fillId="0" borderId="0" xfId="0" applyNumberForma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58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58" fontId="3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9" fillId="0" borderId="0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176" fontId="10" fillId="4" borderId="0" xfId="0" applyNumberFormat="1" applyFont="1" applyFill="1" applyBorder="1" applyAlignment="1">
      <alignment horizontal="center" vertical="center"/>
    </xf>
    <xf numFmtId="0" fontId="5" fillId="0" borderId="7" xfId="0" applyFont="1" applyBorder="1">
      <alignment vertical="center"/>
    </xf>
    <xf numFmtId="176" fontId="10" fillId="5" borderId="1" xfId="0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3" xfId="0" applyNumberFormat="1" applyFont="1" applyFill="1" applyBorder="1" applyAlignment="1">
      <alignment horizontal="center" vertical="center"/>
    </xf>
    <xf numFmtId="58" fontId="3" fillId="2" borderId="1" xfId="0" applyNumberFormat="1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5" fillId="6" borderId="1" xfId="0" applyNumberFormat="1" applyFont="1" applyFill="1" applyBorder="1">
      <alignment vertical="center"/>
    </xf>
    <xf numFmtId="0" fontId="0" fillId="0" borderId="1" xfId="0" applyFill="1" applyBorder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58" fontId="5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58" fontId="3" fillId="0" borderId="9" xfId="0" applyNumberFormat="1" applyFont="1" applyFill="1" applyBorder="1" applyAlignment="1">
      <alignment vertical="center"/>
    </xf>
    <xf numFmtId="58" fontId="3" fillId="0" borderId="1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10" fillId="5" borderId="2" xfId="0" applyNumberFormat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58" fontId="3" fillId="0" borderId="0" xfId="0" applyNumberFormat="1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176" fontId="5" fillId="0" borderId="0" xfId="0" applyNumberFormat="1" applyFont="1" applyFill="1">
      <alignment vertical="center"/>
    </xf>
    <xf numFmtId="0" fontId="9" fillId="0" borderId="0" xfId="2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176" fontId="10" fillId="5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/>
    </xf>
    <xf numFmtId="176" fontId="14" fillId="8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</cellXfs>
  <cellStyles count="4">
    <cellStyle name="常规" xfId="0" builtinId="0"/>
    <cellStyle name="常规 2" xfId="1" xr:uid="{A72A65E5-39D6-4445-A7F7-C82CA632E943}"/>
    <cellStyle name="常规 2 2" xfId="2" xr:uid="{18A75C3C-D24E-E147-9273-3EA43062ADBE}"/>
    <cellStyle name="常规 3" xfId="3" xr:uid="{B2C7147B-233F-974A-9505-9E68C9EA68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1"/>
  <sheetViews>
    <sheetView zoomScale="110" workbookViewId="0">
      <selection activeCell="G4" sqref="G4"/>
    </sheetView>
  </sheetViews>
  <sheetFormatPr baseColWidth="10" defaultColWidth="8.83203125" defaultRowHeight="15"/>
  <cols>
    <col min="1" max="1" width="4.83203125" customWidth="1"/>
    <col min="2" max="2" width="8.6640625" style="1"/>
    <col min="3" max="3" width="11.5" style="1" customWidth="1"/>
    <col min="4" max="4" width="19" style="1" customWidth="1"/>
    <col min="5" max="5" width="12.1640625" customWidth="1"/>
    <col min="6" max="6" width="13.5" customWidth="1"/>
    <col min="7" max="7" width="24.83203125" customWidth="1"/>
  </cols>
  <sheetData>
    <row r="2" spans="2:7" s="1" customFormat="1">
      <c r="B2" s="41"/>
      <c r="C2" s="77" t="s">
        <v>175</v>
      </c>
      <c r="D2" s="77" t="s">
        <v>173</v>
      </c>
      <c r="E2" s="77" t="s">
        <v>144</v>
      </c>
      <c r="F2" s="77" t="s">
        <v>145</v>
      </c>
      <c r="G2" s="77" t="s">
        <v>174</v>
      </c>
    </row>
    <row r="3" spans="2:7" ht="20" customHeight="1">
      <c r="B3" s="41"/>
      <c r="C3" s="83">
        <v>1</v>
      </c>
      <c r="D3" s="19" t="s">
        <v>140</v>
      </c>
      <c r="E3" s="83">
        <f>厦门站!I106</f>
        <v>8975.34</v>
      </c>
      <c r="F3" s="83">
        <v>7780</v>
      </c>
      <c r="G3" s="83">
        <f>E3-F3</f>
        <v>1195.3400000000001</v>
      </c>
    </row>
    <row r="4" spans="2:7" ht="20" customHeight="1">
      <c r="B4" s="41"/>
      <c r="C4" s="83">
        <v>2</v>
      </c>
      <c r="D4" s="19" t="s">
        <v>141</v>
      </c>
      <c r="E4" s="83">
        <f>长沙站!I63</f>
        <v>8034.8600000000006</v>
      </c>
      <c r="F4" s="83">
        <v>8943</v>
      </c>
      <c r="G4" s="83">
        <f t="shared" ref="G4:G6" si="0">E4-F4</f>
        <v>-908.13999999999942</v>
      </c>
    </row>
    <row r="5" spans="2:7" ht="20" customHeight="1">
      <c r="B5" s="41"/>
      <c r="C5" s="83">
        <v>3</v>
      </c>
      <c r="D5" s="19" t="s">
        <v>142</v>
      </c>
      <c r="E5" s="83">
        <f>广州站!I71</f>
        <v>6821.48</v>
      </c>
      <c r="F5" s="83">
        <v>5280</v>
      </c>
      <c r="G5" s="83">
        <f t="shared" si="0"/>
        <v>1541.4799999999996</v>
      </c>
    </row>
    <row r="6" spans="2:7" ht="20" customHeight="1">
      <c r="B6" s="41"/>
      <c r="C6" s="83">
        <v>4</v>
      </c>
      <c r="D6" s="19" t="s">
        <v>143</v>
      </c>
      <c r="E6" s="83">
        <f>杭州站!I70</f>
        <v>5245.11</v>
      </c>
      <c r="F6" s="83">
        <v>5280</v>
      </c>
      <c r="G6" s="83">
        <f t="shared" si="0"/>
        <v>-34.890000000000327</v>
      </c>
    </row>
    <row r="7" spans="2:7" ht="14" customHeight="1">
      <c r="B7" s="41"/>
      <c r="C7" s="84"/>
      <c r="D7" s="85" t="s">
        <v>176</v>
      </c>
      <c r="E7" s="95">
        <f>SUM(E3:E6)</f>
        <v>29076.79</v>
      </c>
      <c r="F7" s="95">
        <f>SUM(F2:F6)</f>
        <v>27283</v>
      </c>
      <c r="G7" s="95">
        <f>SUM(G3:G6)</f>
        <v>1793.79</v>
      </c>
    </row>
    <row r="8" spans="2:7" ht="14" customHeight="1">
      <c r="B8" s="41"/>
      <c r="C8" s="42"/>
      <c r="D8" s="43"/>
      <c r="E8" s="44"/>
      <c r="F8" s="44"/>
      <c r="G8" s="44"/>
    </row>
    <row r="9" spans="2:7" ht="14" customHeight="1">
      <c r="B9" s="41"/>
      <c r="C9" s="42"/>
      <c r="D9" s="43"/>
      <c r="E9" s="44"/>
      <c r="F9" s="44"/>
      <c r="G9" s="44"/>
    </row>
    <row r="10" spans="2:7" ht="14" customHeight="1">
      <c r="B10" s="41"/>
      <c r="C10" s="42"/>
      <c r="D10" s="43"/>
      <c r="E10" s="44"/>
      <c r="F10" s="44"/>
      <c r="G10" s="44"/>
    </row>
    <row r="11" spans="2:7" ht="14" customHeight="1">
      <c r="B11" s="41"/>
      <c r="C11" s="42"/>
      <c r="D11" s="43"/>
      <c r="E11" s="44"/>
      <c r="F11" s="44"/>
      <c r="G11" s="44"/>
    </row>
    <row r="12" spans="2:7" ht="14" customHeight="1">
      <c r="B12" s="41"/>
      <c r="C12" s="42"/>
      <c r="D12" s="43"/>
      <c r="E12" s="44"/>
      <c r="F12" s="44"/>
      <c r="G12" s="44"/>
    </row>
    <row r="13" spans="2:7" ht="14" customHeight="1">
      <c r="B13" s="41"/>
      <c r="C13" s="42"/>
      <c r="D13" s="45"/>
      <c r="E13" s="44"/>
      <c r="F13" s="44"/>
      <c r="G13" s="44"/>
    </row>
    <row r="14" spans="2:7" ht="14" customHeight="1">
      <c r="B14" s="41"/>
      <c r="C14" s="42"/>
      <c r="D14" s="45"/>
      <c r="E14" s="44"/>
      <c r="F14" s="52"/>
      <c r="G14" s="44"/>
    </row>
    <row r="15" spans="2:7" ht="14" customHeight="1">
      <c r="B15" s="41"/>
      <c r="C15" s="42"/>
      <c r="D15" s="45"/>
      <c r="E15" s="44"/>
      <c r="F15" s="52"/>
      <c r="G15" s="44"/>
    </row>
    <row r="16" spans="2:7" ht="14" customHeight="1">
      <c r="B16" s="41"/>
      <c r="C16" s="42"/>
      <c r="D16" s="45"/>
      <c r="E16" s="44"/>
      <c r="F16" s="52"/>
      <c r="G16" s="44"/>
    </row>
    <row r="17" spans="2:7" ht="14" customHeight="1">
      <c r="B17" s="41"/>
      <c r="C17" s="41"/>
      <c r="D17" s="46"/>
      <c r="E17" s="44"/>
      <c r="F17" s="52"/>
      <c r="G17" s="44"/>
    </row>
    <row r="18" spans="2:7">
      <c r="B18" s="41"/>
      <c r="C18" s="41"/>
      <c r="D18" s="41"/>
      <c r="E18" s="44"/>
      <c r="F18" s="44"/>
      <c r="G18" s="44"/>
    </row>
    <row r="19" spans="2:7">
      <c r="B19" s="41"/>
      <c r="C19" s="41"/>
      <c r="D19" s="41"/>
      <c r="E19" s="44"/>
      <c r="F19" s="44"/>
      <c r="G19" s="44"/>
    </row>
    <row r="21" spans="2:7">
      <c r="D21" s="82"/>
    </row>
  </sheetData>
  <phoneticPr fontId="1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EAF07-5FC4-0C45-A336-3F07D5768F71}">
  <sheetPr>
    <pageSetUpPr fitToPage="1"/>
  </sheetPr>
  <dimension ref="A1:L134"/>
  <sheetViews>
    <sheetView tabSelected="1" topLeftCell="A65" zoomScale="90" zoomScaleNormal="110" workbookViewId="0">
      <selection activeCell="C65" sqref="C65:C77"/>
    </sheetView>
  </sheetViews>
  <sheetFormatPr baseColWidth="10" defaultRowHeight="15"/>
  <cols>
    <col min="1" max="2" width="10.83203125" style="14"/>
    <col min="3" max="3" width="15.1640625" style="14" customWidth="1"/>
    <col min="4" max="4" width="15.5" style="14" customWidth="1"/>
    <col min="5" max="5" width="32.1640625" style="14" customWidth="1"/>
    <col min="6" max="6" width="41" style="14" customWidth="1"/>
    <col min="7" max="9" width="10.83203125" style="14"/>
    <col min="10" max="10" width="34.33203125" style="17" customWidth="1"/>
    <col min="11" max="16384" width="10.83203125" style="14"/>
  </cols>
  <sheetData>
    <row r="1" spans="1:10" ht="18">
      <c r="A1" s="9"/>
      <c r="B1" s="9"/>
      <c r="C1" s="9"/>
      <c r="D1" s="9"/>
      <c r="E1" s="9"/>
      <c r="F1" s="9"/>
    </row>
    <row r="2" spans="1:10" ht="56" customHeight="1">
      <c r="A2" s="9"/>
      <c r="B2" s="119" t="s">
        <v>164</v>
      </c>
      <c r="C2" s="119"/>
      <c r="D2" s="119"/>
      <c r="E2" s="119"/>
      <c r="F2" s="119"/>
      <c r="G2" s="119"/>
      <c r="H2" s="119"/>
      <c r="I2" s="119"/>
      <c r="J2" s="119"/>
    </row>
    <row r="3" spans="1:10" ht="18">
      <c r="A3" s="9"/>
      <c r="B3" s="20" t="s">
        <v>0</v>
      </c>
      <c r="C3" s="20" t="s">
        <v>1</v>
      </c>
      <c r="D3" s="20" t="s">
        <v>2</v>
      </c>
      <c r="E3" s="20" t="s">
        <v>46</v>
      </c>
      <c r="F3" s="20" t="s">
        <v>3</v>
      </c>
      <c r="G3" s="20" t="s">
        <v>4</v>
      </c>
      <c r="H3" s="20" t="s">
        <v>5</v>
      </c>
      <c r="I3" s="20" t="s">
        <v>6</v>
      </c>
      <c r="J3" s="20" t="s">
        <v>7</v>
      </c>
    </row>
    <row r="4" spans="1:10" ht="18">
      <c r="A4" s="9"/>
      <c r="B4" s="28">
        <v>1</v>
      </c>
      <c r="C4" s="113" t="s">
        <v>65</v>
      </c>
      <c r="D4" s="8">
        <v>44763</v>
      </c>
      <c r="E4" s="8" t="s">
        <v>47</v>
      </c>
      <c r="F4" s="28" t="s">
        <v>9</v>
      </c>
      <c r="G4" s="28">
        <v>2</v>
      </c>
      <c r="H4" s="28">
        <v>18</v>
      </c>
      <c r="I4" s="33">
        <f>H4*G4</f>
        <v>36</v>
      </c>
      <c r="J4" s="116" t="s">
        <v>181</v>
      </c>
    </row>
    <row r="5" spans="1:10" ht="18">
      <c r="A5" s="9"/>
      <c r="B5" s="33">
        <v>2</v>
      </c>
      <c r="C5" s="114"/>
      <c r="D5" s="8">
        <v>44763</v>
      </c>
      <c r="E5" s="8" t="s">
        <v>47</v>
      </c>
      <c r="F5" s="28" t="s">
        <v>10</v>
      </c>
      <c r="G5" s="28">
        <v>10</v>
      </c>
      <c r="H5" s="28">
        <v>18.100000000000001</v>
      </c>
      <c r="I5" s="33">
        <f t="shared" ref="I5:I39" si="0">H5*G5</f>
        <v>181</v>
      </c>
      <c r="J5" s="117"/>
    </row>
    <row r="6" spans="1:10" ht="18">
      <c r="A6" s="9"/>
      <c r="B6" s="33">
        <v>3</v>
      </c>
      <c r="C6" s="114"/>
      <c r="D6" s="8">
        <v>44763</v>
      </c>
      <c r="E6" s="8" t="s">
        <v>47</v>
      </c>
      <c r="F6" s="28" t="s">
        <v>11</v>
      </c>
      <c r="G6" s="28">
        <v>2</v>
      </c>
      <c r="H6" s="28">
        <v>65</v>
      </c>
      <c r="I6" s="33">
        <f t="shared" si="0"/>
        <v>130</v>
      </c>
      <c r="J6" s="117"/>
    </row>
    <row r="7" spans="1:10" ht="18">
      <c r="A7" s="9"/>
      <c r="B7" s="33">
        <v>4</v>
      </c>
      <c r="C7" s="114"/>
      <c r="D7" s="8">
        <v>44763</v>
      </c>
      <c r="E7" s="8" t="s">
        <v>47</v>
      </c>
      <c r="F7" s="28" t="s">
        <v>27</v>
      </c>
      <c r="G7" s="28">
        <v>1</v>
      </c>
      <c r="H7" s="28">
        <v>560</v>
      </c>
      <c r="I7" s="33">
        <v>560</v>
      </c>
      <c r="J7" s="117"/>
    </row>
    <row r="8" spans="1:10" ht="18">
      <c r="A8" s="9"/>
      <c r="B8" s="33">
        <v>5</v>
      </c>
      <c r="C8" s="114"/>
      <c r="D8" s="8">
        <v>44763</v>
      </c>
      <c r="E8" s="8" t="s">
        <v>47</v>
      </c>
      <c r="F8" s="28" t="s">
        <v>13</v>
      </c>
      <c r="G8" s="28">
        <v>1</v>
      </c>
      <c r="H8" s="28">
        <v>30</v>
      </c>
      <c r="I8" s="33">
        <f t="shared" si="0"/>
        <v>30</v>
      </c>
      <c r="J8" s="117"/>
    </row>
    <row r="9" spans="1:10" ht="18">
      <c r="A9" s="9"/>
      <c r="B9" s="33">
        <v>6</v>
      </c>
      <c r="C9" s="114"/>
      <c r="D9" s="8">
        <v>44763</v>
      </c>
      <c r="E9" s="8" t="s">
        <v>47</v>
      </c>
      <c r="F9" s="28" t="s">
        <v>14</v>
      </c>
      <c r="G9" s="28">
        <v>1</v>
      </c>
      <c r="H9" s="28">
        <v>128.80000000000001</v>
      </c>
      <c r="I9" s="33">
        <f t="shared" si="0"/>
        <v>128.80000000000001</v>
      </c>
      <c r="J9" s="117"/>
    </row>
    <row r="10" spans="1:10" ht="18">
      <c r="A10" s="9"/>
      <c r="B10" s="33">
        <v>7</v>
      </c>
      <c r="C10" s="114"/>
      <c r="D10" s="8">
        <v>44763</v>
      </c>
      <c r="E10" s="8" t="s">
        <v>47</v>
      </c>
      <c r="F10" s="28" t="s">
        <v>15</v>
      </c>
      <c r="G10" s="28">
        <v>1</v>
      </c>
      <c r="H10" s="28">
        <v>21.1</v>
      </c>
      <c r="I10" s="33">
        <f t="shared" si="0"/>
        <v>21.1</v>
      </c>
      <c r="J10" s="117"/>
    </row>
    <row r="11" spans="1:10" ht="18">
      <c r="A11" s="9"/>
      <c r="B11" s="33">
        <v>8</v>
      </c>
      <c r="C11" s="114"/>
      <c r="D11" s="8">
        <v>44763</v>
      </c>
      <c r="E11" s="8" t="s">
        <v>47</v>
      </c>
      <c r="F11" s="28" t="s">
        <v>16</v>
      </c>
      <c r="G11" s="28">
        <v>1</v>
      </c>
      <c r="H11" s="28">
        <v>33</v>
      </c>
      <c r="I11" s="28">
        <f t="shared" si="0"/>
        <v>33</v>
      </c>
      <c r="J11" s="117"/>
    </row>
    <row r="12" spans="1:10" ht="18">
      <c r="A12" s="9"/>
      <c r="B12" s="33">
        <v>9</v>
      </c>
      <c r="C12" s="114"/>
      <c r="D12" s="8">
        <v>44763</v>
      </c>
      <c r="E12" s="8" t="s">
        <v>47</v>
      </c>
      <c r="F12" s="28" t="s">
        <v>17</v>
      </c>
      <c r="G12" s="28">
        <v>1</v>
      </c>
      <c r="H12" s="28">
        <v>238</v>
      </c>
      <c r="I12" s="28">
        <v>238</v>
      </c>
      <c r="J12" s="117"/>
    </row>
    <row r="13" spans="1:10" ht="18">
      <c r="A13" s="9"/>
      <c r="B13" s="33">
        <v>10</v>
      </c>
      <c r="C13" s="114"/>
      <c r="D13" s="8">
        <v>44763</v>
      </c>
      <c r="E13" s="8" t="s">
        <v>47</v>
      </c>
      <c r="F13" s="28" t="s">
        <v>18</v>
      </c>
      <c r="G13" s="28">
        <v>1</v>
      </c>
      <c r="H13" s="28">
        <v>103.85</v>
      </c>
      <c r="I13" s="28">
        <f t="shared" si="0"/>
        <v>103.85</v>
      </c>
      <c r="J13" s="117"/>
    </row>
    <row r="14" spans="1:10" ht="18">
      <c r="A14" s="9"/>
      <c r="B14" s="33">
        <v>11</v>
      </c>
      <c r="C14" s="114"/>
      <c r="D14" s="8">
        <v>44763</v>
      </c>
      <c r="E14" s="8" t="s">
        <v>47</v>
      </c>
      <c r="F14" s="28" t="s">
        <v>19</v>
      </c>
      <c r="G14" s="28">
        <v>1</v>
      </c>
      <c r="H14" s="28">
        <v>118.06</v>
      </c>
      <c r="I14" s="28">
        <f t="shared" si="0"/>
        <v>118.06</v>
      </c>
      <c r="J14" s="117"/>
    </row>
    <row r="15" spans="1:10" ht="18">
      <c r="A15" s="9"/>
      <c r="B15" s="33">
        <v>12</v>
      </c>
      <c r="C15" s="115"/>
      <c r="D15" s="8">
        <v>44763</v>
      </c>
      <c r="E15" s="8" t="s">
        <v>47</v>
      </c>
      <c r="F15" s="28" t="s">
        <v>20</v>
      </c>
      <c r="G15" s="28">
        <v>1</v>
      </c>
      <c r="H15" s="28">
        <v>290</v>
      </c>
      <c r="I15" s="28">
        <f t="shared" si="0"/>
        <v>290</v>
      </c>
      <c r="J15" s="118"/>
    </row>
    <row r="16" spans="1:10" ht="18">
      <c r="A16" s="9"/>
      <c r="B16" s="78"/>
      <c r="C16" s="86"/>
      <c r="D16" s="88"/>
      <c r="E16" s="89"/>
      <c r="F16" s="89"/>
      <c r="G16" s="89"/>
      <c r="H16" s="110" t="s">
        <v>193</v>
      </c>
      <c r="I16" s="58">
        <f>SUM(I4:I15)</f>
        <v>1869.8099999999997</v>
      </c>
      <c r="J16" s="79"/>
    </row>
    <row r="17" spans="1:10" ht="18">
      <c r="A17" s="9"/>
      <c r="B17" s="33">
        <v>13</v>
      </c>
      <c r="C17" s="120" t="s">
        <v>179</v>
      </c>
      <c r="D17" s="8">
        <v>44763</v>
      </c>
      <c r="E17" s="8" t="s">
        <v>47</v>
      </c>
      <c r="F17" s="28" t="s">
        <v>12</v>
      </c>
      <c r="G17" s="28">
        <v>2</v>
      </c>
      <c r="H17" s="28">
        <v>79</v>
      </c>
      <c r="I17" s="28">
        <f>H17*G17</f>
        <v>158</v>
      </c>
      <c r="J17" s="116" t="s">
        <v>158</v>
      </c>
    </row>
    <row r="18" spans="1:10" ht="18">
      <c r="A18" s="9"/>
      <c r="B18" s="33">
        <v>14</v>
      </c>
      <c r="C18" s="121"/>
      <c r="D18" s="8">
        <v>44763</v>
      </c>
      <c r="E18" s="8" t="s">
        <v>47</v>
      </c>
      <c r="F18" s="28" t="s">
        <v>26</v>
      </c>
      <c r="G18" s="28">
        <v>1</v>
      </c>
      <c r="H18" s="28">
        <v>198.8</v>
      </c>
      <c r="I18" s="28">
        <f t="shared" si="0"/>
        <v>198.8</v>
      </c>
      <c r="J18" s="117"/>
    </row>
    <row r="19" spans="1:10" ht="18">
      <c r="A19" s="9"/>
      <c r="B19" s="33">
        <v>15</v>
      </c>
      <c r="C19" s="121"/>
      <c r="D19" s="8">
        <v>44763</v>
      </c>
      <c r="E19" s="8" t="s">
        <v>47</v>
      </c>
      <c r="F19" s="28" t="s">
        <v>28</v>
      </c>
      <c r="G19" s="28">
        <v>1</v>
      </c>
      <c r="H19" s="28">
        <v>222</v>
      </c>
      <c r="I19" s="28">
        <f t="shared" si="0"/>
        <v>222</v>
      </c>
      <c r="J19" s="117"/>
    </row>
    <row r="20" spans="1:10" ht="18">
      <c r="A20" s="9"/>
      <c r="B20" s="33">
        <v>16</v>
      </c>
      <c r="C20" s="121"/>
      <c r="D20" s="8">
        <v>44763</v>
      </c>
      <c r="E20" s="8" t="s">
        <v>47</v>
      </c>
      <c r="F20" s="28" t="s">
        <v>53</v>
      </c>
      <c r="G20" s="28">
        <v>1</v>
      </c>
      <c r="H20" s="28">
        <v>486.5</v>
      </c>
      <c r="I20" s="28">
        <f t="shared" si="0"/>
        <v>486.5</v>
      </c>
      <c r="J20" s="117"/>
    </row>
    <row r="21" spans="1:10" ht="18">
      <c r="A21" s="9"/>
      <c r="B21" s="33">
        <v>17</v>
      </c>
      <c r="C21" s="122"/>
      <c r="D21" s="8">
        <v>44763</v>
      </c>
      <c r="E21" s="8" t="s">
        <v>47</v>
      </c>
      <c r="F21" s="28" t="s">
        <v>29</v>
      </c>
      <c r="G21" s="28">
        <v>1</v>
      </c>
      <c r="H21" s="28">
        <v>197.25</v>
      </c>
      <c r="I21" s="28">
        <f>H21*G21</f>
        <v>197.25</v>
      </c>
      <c r="J21" s="118"/>
    </row>
    <row r="22" spans="1:10" ht="18">
      <c r="A22" s="9"/>
      <c r="B22" s="27"/>
      <c r="C22" s="47"/>
      <c r="D22" s="32"/>
      <c r="E22" s="32"/>
      <c r="F22" s="27"/>
      <c r="G22" s="27"/>
      <c r="H22" s="110" t="s">
        <v>193</v>
      </c>
      <c r="I22" s="58">
        <f>SUM(I17:I21)</f>
        <v>1262.55</v>
      </c>
      <c r="J22" s="46"/>
    </row>
    <row r="23" spans="1:10" ht="18">
      <c r="A23" s="9"/>
      <c r="B23" s="78">
        <v>18</v>
      </c>
      <c r="C23" s="113" t="s">
        <v>163</v>
      </c>
      <c r="D23" s="8">
        <v>44765</v>
      </c>
      <c r="E23" s="8" t="s">
        <v>105</v>
      </c>
      <c r="F23" s="78" t="s">
        <v>106</v>
      </c>
      <c r="G23" s="77">
        <v>1</v>
      </c>
      <c r="H23" s="18">
        <v>79.5</v>
      </c>
      <c r="I23" s="78">
        <f>H23*G23</f>
        <v>79.5</v>
      </c>
      <c r="J23" s="116" t="s">
        <v>181</v>
      </c>
    </row>
    <row r="24" spans="1:10" ht="18">
      <c r="A24" s="9"/>
      <c r="B24" s="78">
        <v>19</v>
      </c>
      <c r="C24" s="114"/>
      <c r="D24" s="8">
        <v>44764</v>
      </c>
      <c r="E24" s="8" t="s">
        <v>47</v>
      </c>
      <c r="F24" s="78" t="s">
        <v>32</v>
      </c>
      <c r="G24" s="78">
        <v>1</v>
      </c>
      <c r="H24" s="78">
        <v>199</v>
      </c>
      <c r="I24" s="78">
        <f t="shared" si="0"/>
        <v>199</v>
      </c>
      <c r="J24" s="117"/>
    </row>
    <row r="25" spans="1:10" ht="18">
      <c r="A25" s="9"/>
      <c r="B25" s="78">
        <v>20</v>
      </c>
      <c r="C25" s="114"/>
      <c r="D25" s="8">
        <v>44763</v>
      </c>
      <c r="E25" s="78" t="s">
        <v>48</v>
      </c>
      <c r="F25" s="78" t="s">
        <v>36</v>
      </c>
      <c r="G25" s="77">
        <v>1</v>
      </c>
      <c r="H25" s="77">
        <v>150</v>
      </c>
      <c r="I25" s="78">
        <f>H25*G25</f>
        <v>150</v>
      </c>
      <c r="J25" s="117"/>
    </row>
    <row r="26" spans="1:10" ht="18">
      <c r="A26" s="9"/>
      <c r="B26" s="78">
        <v>21</v>
      </c>
      <c r="C26" s="114"/>
      <c r="D26" s="8">
        <v>44765</v>
      </c>
      <c r="E26" s="8" t="s">
        <v>47</v>
      </c>
      <c r="F26" s="78" t="s">
        <v>33</v>
      </c>
      <c r="G26" s="78">
        <v>1</v>
      </c>
      <c r="H26" s="78">
        <v>50</v>
      </c>
      <c r="I26" s="78">
        <f>H26*G26</f>
        <v>50</v>
      </c>
      <c r="J26" s="117"/>
    </row>
    <row r="27" spans="1:10" ht="18">
      <c r="A27" s="9"/>
      <c r="B27" s="78">
        <v>22</v>
      </c>
      <c r="C27" s="114"/>
      <c r="D27" s="8">
        <v>44766</v>
      </c>
      <c r="E27" s="8" t="s">
        <v>47</v>
      </c>
      <c r="F27" s="78" t="s">
        <v>33</v>
      </c>
      <c r="G27" s="78">
        <v>1</v>
      </c>
      <c r="H27" s="78">
        <v>25</v>
      </c>
      <c r="I27" s="78">
        <f>H27*G27</f>
        <v>25</v>
      </c>
      <c r="J27" s="117"/>
    </row>
    <row r="28" spans="1:10" ht="18">
      <c r="A28" s="9"/>
      <c r="B28" s="78">
        <v>23</v>
      </c>
      <c r="C28" s="114"/>
      <c r="D28" s="8">
        <v>44766</v>
      </c>
      <c r="E28" s="8" t="s">
        <v>47</v>
      </c>
      <c r="F28" s="78" t="s">
        <v>33</v>
      </c>
      <c r="G28" s="78">
        <v>1</v>
      </c>
      <c r="H28" s="78">
        <v>100</v>
      </c>
      <c r="I28" s="78">
        <f>H28*G28</f>
        <v>100</v>
      </c>
      <c r="J28" s="117"/>
    </row>
    <row r="29" spans="1:10" ht="18">
      <c r="A29" s="9"/>
      <c r="B29" s="78">
        <v>24</v>
      </c>
      <c r="C29" s="115"/>
      <c r="D29" s="8">
        <v>44766</v>
      </c>
      <c r="E29" s="8" t="s">
        <v>39</v>
      </c>
      <c r="F29" s="78" t="s">
        <v>35</v>
      </c>
      <c r="G29" s="78">
        <v>1</v>
      </c>
      <c r="H29" s="78">
        <v>288</v>
      </c>
      <c r="I29" s="78">
        <f t="shared" si="0"/>
        <v>288</v>
      </c>
      <c r="J29" s="118"/>
    </row>
    <row r="30" spans="1:10" ht="18">
      <c r="A30" s="9"/>
      <c r="B30" s="27"/>
      <c r="C30" s="47"/>
      <c r="D30" s="32"/>
      <c r="E30" s="32"/>
      <c r="F30" s="27"/>
      <c r="G30" s="27"/>
      <c r="H30" s="110" t="s">
        <v>193</v>
      </c>
      <c r="I30" s="64">
        <f>SUM(I23:I29)</f>
        <v>891.5</v>
      </c>
      <c r="J30" s="46"/>
    </row>
    <row r="31" spans="1:10" ht="18">
      <c r="A31" s="9"/>
      <c r="B31" s="78">
        <v>25</v>
      </c>
      <c r="C31" s="111" t="s">
        <v>180</v>
      </c>
      <c r="D31" s="8">
        <v>44766</v>
      </c>
      <c r="E31" s="8" t="s">
        <v>31</v>
      </c>
      <c r="F31" s="78" t="s">
        <v>62</v>
      </c>
      <c r="G31" s="77">
        <v>1</v>
      </c>
      <c r="H31" s="18">
        <v>240</v>
      </c>
      <c r="I31" s="78">
        <f>H31*G31</f>
        <v>240</v>
      </c>
      <c r="J31" s="112" t="s">
        <v>158</v>
      </c>
    </row>
    <row r="32" spans="1:10" ht="18">
      <c r="A32" s="9"/>
      <c r="B32" s="78">
        <v>26</v>
      </c>
      <c r="C32" s="111"/>
      <c r="D32" s="8">
        <v>44766</v>
      </c>
      <c r="E32" s="8" t="s">
        <v>47</v>
      </c>
      <c r="F32" s="78" t="s">
        <v>36</v>
      </c>
      <c r="G32" s="78">
        <v>1</v>
      </c>
      <c r="H32" s="78">
        <v>100</v>
      </c>
      <c r="I32" s="78">
        <f t="shared" si="0"/>
        <v>100</v>
      </c>
      <c r="J32" s="112"/>
    </row>
    <row r="33" spans="1:10" ht="18">
      <c r="A33" s="9"/>
      <c r="B33" s="78">
        <v>27</v>
      </c>
      <c r="C33" s="111"/>
      <c r="D33" s="8">
        <v>44766</v>
      </c>
      <c r="E33" s="8" t="s">
        <v>64</v>
      </c>
      <c r="F33" s="78" t="s">
        <v>34</v>
      </c>
      <c r="G33" s="78">
        <v>4</v>
      </c>
      <c r="H33" s="78">
        <v>16</v>
      </c>
      <c r="I33" s="78">
        <f>H33*G33</f>
        <v>64</v>
      </c>
      <c r="J33" s="112"/>
    </row>
    <row r="34" spans="1:10" ht="18">
      <c r="A34" s="9"/>
      <c r="B34" s="78">
        <v>28</v>
      </c>
      <c r="C34" s="111"/>
      <c r="D34" s="8">
        <v>44764</v>
      </c>
      <c r="E34" s="8" t="s">
        <v>51</v>
      </c>
      <c r="F34" s="78" t="s">
        <v>33</v>
      </c>
      <c r="G34" s="77">
        <v>1</v>
      </c>
      <c r="H34" s="18">
        <v>10</v>
      </c>
      <c r="I34" s="78">
        <v>10</v>
      </c>
      <c r="J34" s="112"/>
    </row>
    <row r="35" spans="1:10" ht="18">
      <c r="A35" s="9"/>
      <c r="B35" s="78">
        <v>29</v>
      </c>
      <c r="C35" s="111"/>
      <c r="D35" s="8">
        <v>44764</v>
      </c>
      <c r="E35" s="8" t="s">
        <v>51</v>
      </c>
      <c r="F35" s="78" t="s">
        <v>33</v>
      </c>
      <c r="G35" s="77">
        <v>1</v>
      </c>
      <c r="H35" s="18">
        <v>25</v>
      </c>
      <c r="I35" s="78">
        <f t="shared" si="0"/>
        <v>25</v>
      </c>
      <c r="J35" s="112"/>
    </row>
    <row r="36" spans="1:10" ht="18">
      <c r="A36" s="9"/>
      <c r="B36" s="78">
        <v>30</v>
      </c>
      <c r="C36" s="111"/>
      <c r="D36" s="8">
        <v>44765</v>
      </c>
      <c r="E36" s="8" t="s">
        <v>51</v>
      </c>
      <c r="F36" s="78" t="s">
        <v>33</v>
      </c>
      <c r="G36" s="77">
        <v>1</v>
      </c>
      <c r="H36" s="18">
        <v>50</v>
      </c>
      <c r="I36" s="78">
        <f t="shared" si="0"/>
        <v>50</v>
      </c>
      <c r="J36" s="112"/>
    </row>
    <row r="37" spans="1:10" ht="18">
      <c r="A37" s="9"/>
      <c r="B37" s="78">
        <v>31</v>
      </c>
      <c r="C37" s="111"/>
      <c r="D37" s="8">
        <v>44765</v>
      </c>
      <c r="E37" s="8" t="s">
        <v>51</v>
      </c>
      <c r="F37" s="78" t="s">
        <v>33</v>
      </c>
      <c r="G37" s="77">
        <v>1</v>
      </c>
      <c r="H37" s="18">
        <v>75</v>
      </c>
      <c r="I37" s="78">
        <f t="shared" si="0"/>
        <v>75</v>
      </c>
      <c r="J37" s="112"/>
    </row>
    <row r="38" spans="1:10" ht="18">
      <c r="A38" s="9"/>
      <c r="B38" s="78">
        <v>32</v>
      </c>
      <c r="C38" s="111"/>
      <c r="D38" s="8">
        <v>44765</v>
      </c>
      <c r="E38" s="8" t="s">
        <v>51</v>
      </c>
      <c r="F38" s="78" t="s">
        <v>33</v>
      </c>
      <c r="G38" s="77">
        <v>1</v>
      </c>
      <c r="H38" s="18">
        <v>20</v>
      </c>
      <c r="I38" s="78">
        <f t="shared" si="0"/>
        <v>20</v>
      </c>
      <c r="J38" s="112"/>
    </row>
    <row r="39" spans="1:10" ht="18">
      <c r="A39" s="9"/>
      <c r="B39" s="78">
        <v>33</v>
      </c>
      <c r="C39" s="111"/>
      <c r="D39" s="8">
        <v>44765</v>
      </c>
      <c r="E39" s="8" t="s">
        <v>51</v>
      </c>
      <c r="F39" s="78" t="s">
        <v>33</v>
      </c>
      <c r="G39" s="77">
        <v>1</v>
      </c>
      <c r="H39" s="18">
        <v>25</v>
      </c>
      <c r="I39" s="78">
        <f t="shared" si="0"/>
        <v>25</v>
      </c>
      <c r="J39" s="112"/>
    </row>
    <row r="40" spans="1:10" ht="18">
      <c r="A40" s="9"/>
      <c r="B40" s="11"/>
      <c r="C40" s="11"/>
      <c r="D40" s="12"/>
      <c r="E40" s="12"/>
      <c r="F40" s="11"/>
      <c r="G40" s="13"/>
      <c r="H40" s="110" t="s">
        <v>193</v>
      </c>
      <c r="I40" s="58">
        <f>SUM(I31:I39)</f>
        <v>609</v>
      </c>
      <c r="J40" s="13"/>
    </row>
    <row r="41" spans="1:10" ht="18">
      <c r="A41" s="9"/>
      <c r="B41" s="78">
        <v>34</v>
      </c>
      <c r="C41" s="111" t="s">
        <v>52</v>
      </c>
      <c r="D41" s="8">
        <v>44763</v>
      </c>
      <c r="E41" s="8" t="s">
        <v>105</v>
      </c>
      <c r="F41" s="8" t="s">
        <v>86</v>
      </c>
      <c r="G41" s="78">
        <v>1</v>
      </c>
      <c r="H41" s="78">
        <v>64.5</v>
      </c>
      <c r="I41" s="78">
        <f>H41*G41</f>
        <v>64.5</v>
      </c>
      <c r="J41" s="116" t="s">
        <v>181</v>
      </c>
    </row>
    <row r="42" spans="1:10" ht="18">
      <c r="A42" s="9"/>
      <c r="B42" s="78">
        <v>35</v>
      </c>
      <c r="C42" s="111"/>
      <c r="D42" s="8">
        <v>44764</v>
      </c>
      <c r="E42" s="8" t="s">
        <v>47</v>
      </c>
      <c r="F42" s="8" t="s">
        <v>58</v>
      </c>
      <c r="G42" s="78">
        <v>1</v>
      </c>
      <c r="H42" s="78">
        <v>222.8</v>
      </c>
      <c r="I42" s="78">
        <f>H42*G42</f>
        <v>222.8</v>
      </c>
      <c r="J42" s="117"/>
    </row>
    <row r="43" spans="1:10" ht="18">
      <c r="A43" s="9"/>
      <c r="B43" s="78">
        <v>36</v>
      </c>
      <c r="C43" s="111"/>
      <c r="D43" s="8">
        <v>44766</v>
      </c>
      <c r="E43" s="8" t="s">
        <v>47</v>
      </c>
      <c r="F43" s="8" t="s">
        <v>58</v>
      </c>
      <c r="G43" s="78">
        <v>1</v>
      </c>
      <c r="H43" s="78">
        <v>216.8</v>
      </c>
      <c r="I43" s="78">
        <f>H43*G43</f>
        <v>216.8</v>
      </c>
      <c r="J43" s="117"/>
    </row>
    <row r="44" spans="1:10" ht="18">
      <c r="A44" s="9"/>
      <c r="B44" s="27"/>
      <c r="C44" s="47"/>
      <c r="D44" s="32"/>
      <c r="E44" s="32"/>
      <c r="F44" s="32"/>
      <c r="G44" s="27"/>
      <c r="H44" s="110" t="s">
        <v>193</v>
      </c>
      <c r="I44" s="58">
        <f>SUM(I41:I43)</f>
        <v>504.1</v>
      </c>
      <c r="J44" s="118"/>
    </row>
    <row r="45" spans="1:10" ht="18">
      <c r="A45" s="9"/>
      <c r="B45" s="97">
        <v>37</v>
      </c>
      <c r="C45" s="111" t="s">
        <v>191</v>
      </c>
      <c r="D45" s="8">
        <v>44764</v>
      </c>
      <c r="E45" s="8" t="s">
        <v>47</v>
      </c>
      <c r="F45" s="97" t="s">
        <v>185</v>
      </c>
      <c r="G45" s="97">
        <v>1</v>
      </c>
      <c r="H45" s="97">
        <v>36</v>
      </c>
      <c r="I45" s="97">
        <f t="shared" ref="I45:I76" si="1">H45*G45</f>
        <v>36</v>
      </c>
      <c r="J45" s="116" t="s">
        <v>158</v>
      </c>
    </row>
    <row r="46" spans="1:10" ht="18">
      <c r="A46" s="9"/>
      <c r="B46" s="97">
        <v>38</v>
      </c>
      <c r="C46" s="111"/>
      <c r="D46" s="8">
        <v>44764</v>
      </c>
      <c r="E46" s="8" t="s">
        <v>47</v>
      </c>
      <c r="F46" s="97" t="s">
        <v>185</v>
      </c>
      <c r="G46" s="97">
        <v>1</v>
      </c>
      <c r="H46" s="97">
        <v>5</v>
      </c>
      <c r="I46" s="97">
        <f t="shared" si="1"/>
        <v>5</v>
      </c>
      <c r="J46" s="117"/>
    </row>
    <row r="47" spans="1:10" ht="18">
      <c r="A47" s="9"/>
      <c r="B47" s="97">
        <v>39</v>
      </c>
      <c r="C47" s="111"/>
      <c r="D47" s="8">
        <v>44764</v>
      </c>
      <c r="E47" s="8" t="s">
        <v>47</v>
      </c>
      <c r="F47" s="97" t="s">
        <v>185</v>
      </c>
      <c r="G47" s="97">
        <v>1</v>
      </c>
      <c r="H47" s="97">
        <v>12</v>
      </c>
      <c r="I47" s="97">
        <f t="shared" si="1"/>
        <v>12</v>
      </c>
      <c r="J47" s="117"/>
    </row>
    <row r="48" spans="1:10" ht="18">
      <c r="A48" s="9"/>
      <c r="B48" s="97">
        <v>40</v>
      </c>
      <c r="C48" s="111"/>
      <c r="D48" s="8">
        <v>44765</v>
      </c>
      <c r="E48" s="8" t="s">
        <v>47</v>
      </c>
      <c r="F48" s="97" t="s">
        <v>185</v>
      </c>
      <c r="G48" s="97">
        <v>1</v>
      </c>
      <c r="H48" s="97">
        <v>25</v>
      </c>
      <c r="I48" s="97">
        <f t="shared" si="1"/>
        <v>25</v>
      </c>
      <c r="J48" s="117"/>
    </row>
    <row r="49" spans="1:10" ht="18">
      <c r="A49" s="9"/>
      <c r="B49" s="97">
        <v>41</v>
      </c>
      <c r="C49" s="111"/>
      <c r="D49" s="8">
        <v>44765</v>
      </c>
      <c r="E49" s="8" t="s">
        <v>47</v>
      </c>
      <c r="F49" s="97" t="s">
        <v>185</v>
      </c>
      <c r="G49" s="97">
        <v>1</v>
      </c>
      <c r="H49" s="97">
        <v>12</v>
      </c>
      <c r="I49" s="97">
        <f t="shared" si="1"/>
        <v>12</v>
      </c>
      <c r="J49" s="117"/>
    </row>
    <row r="50" spans="1:10" ht="18">
      <c r="A50" s="9"/>
      <c r="B50" s="97">
        <v>42</v>
      </c>
      <c r="C50" s="111"/>
      <c r="D50" s="8">
        <v>44765</v>
      </c>
      <c r="E50" s="8" t="s">
        <v>47</v>
      </c>
      <c r="F50" s="97" t="s">
        <v>185</v>
      </c>
      <c r="G50" s="97">
        <v>1</v>
      </c>
      <c r="H50" s="97">
        <v>6</v>
      </c>
      <c r="I50" s="97">
        <f t="shared" si="1"/>
        <v>6</v>
      </c>
      <c r="J50" s="117"/>
    </row>
    <row r="51" spans="1:10" ht="18">
      <c r="A51" s="9"/>
      <c r="B51" s="97">
        <v>43</v>
      </c>
      <c r="C51" s="111"/>
      <c r="D51" s="8">
        <v>44765</v>
      </c>
      <c r="E51" s="8" t="s">
        <v>47</v>
      </c>
      <c r="F51" s="97" t="s">
        <v>185</v>
      </c>
      <c r="G51" s="97">
        <v>1</v>
      </c>
      <c r="H51" s="97">
        <v>16</v>
      </c>
      <c r="I51" s="97">
        <f t="shared" si="1"/>
        <v>16</v>
      </c>
      <c r="J51" s="117"/>
    </row>
    <row r="52" spans="1:10" ht="18">
      <c r="A52" s="9"/>
      <c r="B52" s="97">
        <v>44</v>
      </c>
      <c r="C52" s="111"/>
      <c r="D52" s="8">
        <v>44765</v>
      </c>
      <c r="E52" s="8" t="s">
        <v>47</v>
      </c>
      <c r="F52" s="97" t="s">
        <v>185</v>
      </c>
      <c r="G52" s="97">
        <v>1</v>
      </c>
      <c r="H52" s="97">
        <v>13</v>
      </c>
      <c r="I52" s="97">
        <f t="shared" si="1"/>
        <v>13</v>
      </c>
      <c r="J52" s="117"/>
    </row>
    <row r="53" spans="1:10" ht="18">
      <c r="A53" s="9"/>
      <c r="B53" s="97">
        <v>45</v>
      </c>
      <c r="C53" s="111"/>
      <c r="D53" s="8">
        <v>44765</v>
      </c>
      <c r="E53" s="8" t="s">
        <v>47</v>
      </c>
      <c r="F53" s="97" t="s">
        <v>185</v>
      </c>
      <c r="G53" s="97">
        <v>1</v>
      </c>
      <c r="H53" s="97">
        <v>38</v>
      </c>
      <c r="I53" s="97">
        <f t="shared" si="1"/>
        <v>38</v>
      </c>
      <c r="J53" s="117"/>
    </row>
    <row r="54" spans="1:10" ht="18">
      <c r="A54" s="9"/>
      <c r="B54" s="97">
        <v>46</v>
      </c>
      <c r="C54" s="111"/>
      <c r="D54" s="8">
        <v>44765</v>
      </c>
      <c r="E54" s="8" t="s">
        <v>47</v>
      </c>
      <c r="F54" s="97" t="s">
        <v>185</v>
      </c>
      <c r="G54" s="97">
        <v>1</v>
      </c>
      <c r="H54" s="97">
        <v>25</v>
      </c>
      <c r="I54" s="97">
        <f t="shared" si="1"/>
        <v>25</v>
      </c>
      <c r="J54" s="117"/>
    </row>
    <row r="55" spans="1:10" ht="18">
      <c r="A55" s="9"/>
      <c r="B55" s="97">
        <v>47</v>
      </c>
      <c r="C55" s="111"/>
      <c r="D55" s="8">
        <v>44765</v>
      </c>
      <c r="E55" s="8" t="s">
        <v>47</v>
      </c>
      <c r="F55" s="97" t="s">
        <v>185</v>
      </c>
      <c r="G55" s="97">
        <v>1</v>
      </c>
      <c r="H55" s="97">
        <v>40</v>
      </c>
      <c r="I55" s="97">
        <f t="shared" si="1"/>
        <v>40</v>
      </c>
      <c r="J55" s="117"/>
    </row>
    <row r="56" spans="1:10" ht="18">
      <c r="A56" s="9"/>
      <c r="B56" s="97">
        <v>48</v>
      </c>
      <c r="C56" s="111"/>
      <c r="D56" s="8">
        <v>44765</v>
      </c>
      <c r="E56" s="8" t="s">
        <v>47</v>
      </c>
      <c r="F56" s="97" t="s">
        <v>185</v>
      </c>
      <c r="G56" s="97">
        <v>1</v>
      </c>
      <c r="H56" s="97">
        <v>41</v>
      </c>
      <c r="I56" s="97">
        <f t="shared" si="1"/>
        <v>41</v>
      </c>
      <c r="J56" s="117"/>
    </row>
    <row r="57" spans="1:10" ht="18">
      <c r="A57" s="9"/>
      <c r="B57" s="97">
        <v>49</v>
      </c>
      <c r="C57" s="111"/>
      <c r="D57" s="8">
        <v>44765</v>
      </c>
      <c r="E57" s="8" t="s">
        <v>47</v>
      </c>
      <c r="F57" s="97" t="s">
        <v>185</v>
      </c>
      <c r="G57" s="97">
        <v>1</v>
      </c>
      <c r="H57" s="97">
        <v>34</v>
      </c>
      <c r="I57" s="97">
        <f t="shared" si="1"/>
        <v>34</v>
      </c>
      <c r="J57" s="117"/>
    </row>
    <row r="58" spans="1:10" ht="18">
      <c r="A58" s="9"/>
      <c r="B58" s="97">
        <v>50</v>
      </c>
      <c r="C58" s="111"/>
      <c r="D58" s="8">
        <v>44765</v>
      </c>
      <c r="E58" s="8" t="s">
        <v>47</v>
      </c>
      <c r="F58" s="97" t="s">
        <v>185</v>
      </c>
      <c r="G58" s="97">
        <v>1</v>
      </c>
      <c r="H58" s="97">
        <v>26</v>
      </c>
      <c r="I58" s="97">
        <f t="shared" si="1"/>
        <v>26</v>
      </c>
      <c r="J58" s="117"/>
    </row>
    <row r="59" spans="1:10" ht="18">
      <c r="A59" s="9"/>
      <c r="B59" s="97">
        <v>51</v>
      </c>
      <c r="C59" s="111"/>
      <c r="D59" s="8">
        <v>44766</v>
      </c>
      <c r="E59" s="8" t="s">
        <v>47</v>
      </c>
      <c r="F59" s="97" t="s">
        <v>185</v>
      </c>
      <c r="G59" s="97">
        <v>1</v>
      </c>
      <c r="H59" s="97">
        <v>10</v>
      </c>
      <c r="I59" s="97">
        <f t="shared" si="1"/>
        <v>10</v>
      </c>
      <c r="J59" s="117"/>
    </row>
    <row r="60" spans="1:10" ht="23" customHeight="1">
      <c r="A60" s="9"/>
      <c r="B60" s="97">
        <v>52</v>
      </c>
      <c r="C60" s="111"/>
      <c r="D60" s="8">
        <v>44763</v>
      </c>
      <c r="E60" s="8" t="s">
        <v>47</v>
      </c>
      <c r="F60" s="97" t="s">
        <v>185</v>
      </c>
      <c r="G60" s="97">
        <v>1</v>
      </c>
      <c r="H60" s="97">
        <v>23</v>
      </c>
      <c r="I60" s="97">
        <f t="shared" si="1"/>
        <v>23</v>
      </c>
      <c r="J60" s="117"/>
    </row>
    <row r="61" spans="1:10" ht="23" customHeight="1">
      <c r="A61" s="9"/>
      <c r="B61" s="97">
        <v>53</v>
      </c>
      <c r="C61" s="111"/>
      <c r="D61" s="8">
        <v>44764</v>
      </c>
      <c r="E61" s="8" t="s">
        <v>105</v>
      </c>
      <c r="F61" s="97" t="s">
        <v>185</v>
      </c>
      <c r="G61" s="97">
        <v>1</v>
      </c>
      <c r="H61" s="97">
        <v>30</v>
      </c>
      <c r="I61" s="97">
        <f>H61*G61</f>
        <v>30</v>
      </c>
      <c r="J61" s="117"/>
    </row>
    <row r="62" spans="1:10" ht="23" customHeight="1">
      <c r="A62" s="9"/>
      <c r="B62" s="97">
        <v>54</v>
      </c>
      <c r="C62" s="111"/>
      <c r="D62" s="8">
        <v>44764</v>
      </c>
      <c r="E62" s="8" t="s">
        <v>105</v>
      </c>
      <c r="F62" s="97" t="s">
        <v>185</v>
      </c>
      <c r="G62" s="97">
        <v>1</v>
      </c>
      <c r="H62" s="97">
        <v>25</v>
      </c>
      <c r="I62" s="97">
        <f>H62*G62</f>
        <v>25</v>
      </c>
      <c r="J62" s="117"/>
    </row>
    <row r="63" spans="1:10" ht="23" customHeight="1">
      <c r="A63" s="9"/>
      <c r="B63" s="97">
        <v>55</v>
      </c>
      <c r="C63" s="111"/>
      <c r="D63" s="8">
        <v>44764</v>
      </c>
      <c r="E63" s="8" t="s">
        <v>105</v>
      </c>
      <c r="F63" s="97" t="s">
        <v>185</v>
      </c>
      <c r="G63" s="97">
        <v>1</v>
      </c>
      <c r="H63" s="97">
        <v>21</v>
      </c>
      <c r="I63" s="97">
        <f>H63*G63</f>
        <v>21</v>
      </c>
      <c r="J63" s="118"/>
    </row>
    <row r="64" spans="1:10" ht="23" customHeight="1">
      <c r="A64" s="27"/>
      <c r="B64" s="27"/>
      <c r="C64" s="47"/>
      <c r="D64" s="32"/>
      <c r="E64" s="32"/>
      <c r="F64" s="32"/>
      <c r="G64" s="27"/>
      <c r="H64" s="110" t="s">
        <v>193</v>
      </c>
      <c r="I64" s="58">
        <f>SUM(I45:I63)</f>
        <v>438</v>
      </c>
      <c r="J64" s="100"/>
    </row>
    <row r="65" spans="1:12" ht="23" customHeight="1">
      <c r="A65" s="9"/>
      <c r="B65" s="97">
        <v>56</v>
      </c>
      <c r="C65" s="111" t="s">
        <v>192</v>
      </c>
      <c r="D65" s="8">
        <v>44763</v>
      </c>
      <c r="E65" s="8" t="s">
        <v>47</v>
      </c>
      <c r="F65" s="97" t="s">
        <v>178</v>
      </c>
      <c r="G65" s="97">
        <v>1</v>
      </c>
      <c r="H65" s="97">
        <v>82</v>
      </c>
      <c r="I65" s="97">
        <f>H65*G65</f>
        <v>82</v>
      </c>
      <c r="J65" s="116" t="s">
        <v>186</v>
      </c>
    </row>
    <row r="66" spans="1:12" ht="18">
      <c r="A66" s="9"/>
      <c r="B66" s="97">
        <v>57</v>
      </c>
      <c r="C66" s="111"/>
      <c r="D66" s="8">
        <v>44766</v>
      </c>
      <c r="E66" s="8" t="s">
        <v>47</v>
      </c>
      <c r="F66" s="8" t="s">
        <v>54</v>
      </c>
      <c r="G66" s="97">
        <v>1</v>
      </c>
      <c r="H66" s="97">
        <v>378</v>
      </c>
      <c r="I66" s="97">
        <f t="shared" si="1"/>
        <v>378</v>
      </c>
      <c r="J66" s="117"/>
    </row>
    <row r="67" spans="1:12" ht="18">
      <c r="A67" s="9"/>
      <c r="B67" s="97">
        <v>58</v>
      </c>
      <c r="C67" s="111"/>
      <c r="D67" s="8">
        <v>44766</v>
      </c>
      <c r="E67" s="8" t="s">
        <v>47</v>
      </c>
      <c r="F67" s="8" t="s">
        <v>55</v>
      </c>
      <c r="G67" s="97">
        <v>1</v>
      </c>
      <c r="H67" s="97">
        <v>5</v>
      </c>
      <c r="I67" s="97">
        <f t="shared" si="1"/>
        <v>5</v>
      </c>
      <c r="J67" s="117"/>
    </row>
    <row r="68" spans="1:12" ht="18">
      <c r="A68" s="9"/>
      <c r="B68" s="97">
        <v>59</v>
      </c>
      <c r="C68" s="111"/>
      <c r="D68" s="8">
        <v>44766</v>
      </c>
      <c r="E68" s="8" t="s">
        <v>47</v>
      </c>
      <c r="F68" s="8" t="s">
        <v>56</v>
      </c>
      <c r="G68" s="97">
        <v>1</v>
      </c>
      <c r="H68" s="97">
        <v>32</v>
      </c>
      <c r="I68" s="97">
        <f t="shared" si="1"/>
        <v>32</v>
      </c>
      <c r="J68" s="117"/>
    </row>
    <row r="69" spans="1:12" ht="18">
      <c r="A69" s="9"/>
      <c r="B69" s="97">
        <v>60</v>
      </c>
      <c r="C69" s="111"/>
      <c r="D69" s="8">
        <v>44766</v>
      </c>
      <c r="E69" s="8" t="s">
        <v>47</v>
      </c>
      <c r="F69" s="8" t="s">
        <v>57</v>
      </c>
      <c r="G69" s="97">
        <v>1</v>
      </c>
      <c r="H69" s="97">
        <v>28.5</v>
      </c>
      <c r="I69" s="97">
        <f t="shared" si="1"/>
        <v>28.5</v>
      </c>
      <c r="J69" s="117"/>
    </row>
    <row r="70" spans="1:12" ht="18">
      <c r="A70" s="9"/>
      <c r="B70" s="97">
        <v>61</v>
      </c>
      <c r="C70" s="111"/>
      <c r="D70" s="8">
        <v>44763</v>
      </c>
      <c r="E70" s="8" t="s">
        <v>31</v>
      </c>
      <c r="F70" s="8" t="s">
        <v>59</v>
      </c>
      <c r="G70" s="97">
        <v>1</v>
      </c>
      <c r="H70" s="97">
        <v>115</v>
      </c>
      <c r="I70" s="97">
        <f>H70*G70</f>
        <v>115</v>
      </c>
      <c r="J70" s="117"/>
    </row>
    <row r="71" spans="1:12" ht="18">
      <c r="A71" s="9"/>
      <c r="B71" s="97">
        <v>62</v>
      </c>
      <c r="C71" s="111"/>
      <c r="D71" s="8">
        <v>44763</v>
      </c>
      <c r="E71" s="8" t="s">
        <v>49</v>
      </c>
      <c r="F71" s="8" t="s">
        <v>60</v>
      </c>
      <c r="G71" s="97">
        <v>1</v>
      </c>
      <c r="H71" s="97">
        <v>279</v>
      </c>
      <c r="I71" s="97">
        <f t="shared" si="1"/>
        <v>279</v>
      </c>
      <c r="J71" s="117"/>
    </row>
    <row r="72" spans="1:12" ht="18">
      <c r="A72" s="9"/>
      <c r="B72" s="97">
        <v>63</v>
      </c>
      <c r="C72" s="111"/>
      <c r="D72" s="8">
        <v>44765</v>
      </c>
      <c r="E72" s="8" t="s">
        <v>49</v>
      </c>
      <c r="F72" s="8" t="s">
        <v>59</v>
      </c>
      <c r="G72" s="97">
        <v>1</v>
      </c>
      <c r="H72" s="97">
        <v>92.7</v>
      </c>
      <c r="I72" s="97">
        <f t="shared" si="1"/>
        <v>92.7</v>
      </c>
      <c r="J72" s="117"/>
    </row>
    <row r="73" spans="1:12" ht="18">
      <c r="A73" s="9"/>
      <c r="B73" s="97">
        <v>64</v>
      </c>
      <c r="C73" s="111"/>
      <c r="D73" s="8">
        <v>44763</v>
      </c>
      <c r="E73" s="8" t="s">
        <v>48</v>
      </c>
      <c r="F73" s="8" t="s">
        <v>61</v>
      </c>
      <c r="G73" s="97">
        <v>1</v>
      </c>
      <c r="H73" s="97">
        <v>37.6</v>
      </c>
      <c r="I73" s="97">
        <f>H73</f>
        <v>37.6</v>
      </c>
      <c r="J73" s="117"/>
    </row>
    <row r="74" spans="1:12" ht="18">
      <c r="A74" s="9"/>
      <c r="B74" s="97">
        <v>65</v>
      </c>
      <c r="C74" s="111"/>
      <c r="D74" s="8">
        <v>44763</v>
      </c>
      <c r="E74" s="8" t="s">
        <v>51</v>
      </c>
      <c r="F74" s="8" t="s">
        <v>52</v>
      </c>
      <c r="G74" s="97">
        <v>1</v>
      </c>
      <c r="H74" s="97">
        <v>344</v>
      </c>
      <c r="I74" s="97">
        <f t="shared" si="1"/>
        <v>344</v>
      </c>
      <c r="J74" s="117"/>
    </row>
    <row r="75" spans="1:12" ht="18">
      <c r="A75" s="9"/>
      <c r="B75" s="97">
        <v>66</v>
      </c>
      <c r="C75" s="111"/>
      <c r="D75" s="8">
        <v>44764</v>
      </c>
      <c r="E75" s="8" t="s">
        <v>51</v>
      </c>
      <c r="F75" s="8" t="s">
        <v>37</v>
      </c>
      <c r="G75" s="97">
        <v>1</v>
      </c>
      <c r="H75" s="97">
        <v>52</v>
      </c>
      <c r="I75" s="97">
        <f t="shared" si="1"/>
        <v>52</v>
      </c>
      <c r="J75" s="117"/>
      <c r="L75" s="101"/>
    </row>
    <row r="76" spans="1:12" ht="18">
      <c r="A76" s="9"/>
      <c r="B76" s="97">
        <v>67</v>
      </c>
      <c r="C76" s="111"/>
      <c r="D76" s="8">
        <v>44765</v>
      </c>
      <c r="E76" s="8" t="s">
        <v>51</v>
      </c>
      <c r="F76" s="8" t="s">
        <v>37</v>
      </c>
      <c r="G76" s="97">
        <v>1</v>
      </c>
      <c r="H76" s="97">
        <v>54</v>
      </c>
      <c r="I76" s="97">
        <f t="shared" si="1"/>
        <v>54</v>
      </c>
      <c r="J76" s="117"/>
    </row>
    <row r="77" spans="1:12" ht="18">
      <c r="A77" s="9"/>
      <c r="B77" s="97">
        <v>68</v>
      </c>
      <c r="C77" s="111"/>
      <c r="D77" s="8">
        <v>44766</v>
      </c>
      <c r="E77" s="8" t="s">
        <v>51</v>
      </c>
      <c r="F77" s="8" t="s">
        <v>38</v>
      </c>
      <c r="G77" s="97">
        <v>1</v>
      </c>
      <c r="H77" s="97">
        <v>150</v>
      </c>
      <c r="I77" s="97">
        <f t="shared" ref="I77" si="2">H77*G77</f>
        <v>150</v>
      </c>
      <c r="J77" s="118"/>
    </row>
    <row r="78" spans="1:12" ht="18">
      <c r="A78" s="9"/>
      <c r="B78" s="26"/>
      <c r="C78" s="26"/>
      <c r="D78" s="50"/>
      <c r="E78" s="50"/>
      <c r="F78" s="50"/>
      <c r="G78" s="26"/>
      <c r="H78" s="63" t="s">
        <v>168</v>
      </c>
      <c r="I78" s="58">
        <f>SUM(I65:I77)</f>
        <v>1649.8</v>
      </c>
      <c r="J78" s="51"/>
    </row>
    <row r="79" spans="1:12" ht="18">
      <c r="A79" s="9"/>
      <c r="B79" s="60">
        <v>69</v>
      </c>
      <c r="C79" s="123" t="s">
        <v>50</v>
      </c>
      <c r="D79" s="8">
        <v>44763</v>
      </c>
      <c r="E79" s="8" t="s">
        <v>31</v>
      </c>
      <c r="F79" s="15" t="s">
        <v>75</v>
      </c>
      <c r="G79" s="28">
        <v>1</v>
      </c>
      <c r="H79" s="28">
        <v>63</v>
      </c>
      <c r="I79" s="33">
        <f>H79*G79</f>
        <v>63</v>
      </c>
      <c r="J79" s="112" t="s">
        <v>181</v>
      </c>
    </row>
    <row r="80" spans="1:12" ht="18">
      <c r="A80" s="9"/>
      <c r="B80" s="60">
        <v>70</v>
      </c>
      <c r="C80" s="124"/>
      <c r="D80" s="8">
        <v>44763</v>
      </c>
      <c r="E80" s="8" t="s">
        <v>105</v>
      </c>
      <c r="F80" s="15" t="s">
        <v>88</v>
      </c>
      <c r="G80" s="28">
        <v>1</v>
      </c>
      <c r="H80" s="28">
        <v>69</v>
      </c>
      <c r="I80" s="10">
        <f>H80*G80</f>
        <v>69</v>
      </c>
      <c r="J80" s="112"/>
    </row>
    <row r="81" spans="1:10" ht="18">
      <c r="A81" s="9"/>
      <c r="B81" s="60">
        <v>71</v>
      </c>
      <c r="C81" s="124"/>
      <c r="D81" s="19">
        <v>44764</v>
      </c>
      <c r="E81" s="8" t="s">
        <v>49</v>
      </c>
      <c r="F81" s="15" t="s">
        <v>66</v>
      </c>
      <c r="G81" s="28">
        <v>1</v>
      </c>
      <c r="H81" s="28">
        <v>11.13</v>
      </c>
      <c r="I81" s="33">
        <f t="shared" ref="I81:I95" si="3">H81*G81</f>
        <v>11.13</v>
      </c>
      <c r="J81" s="112"/>
    </row>
    <row r="82" spans="1:10" ht="18">
      <c r="A82" s="9"/>
      <c r="B82" s="60">
        <v>72</v>
      </c>
      <c r="C82" s="124"/>
      <c r="D82" s="19">
        <v>44765</v>
      </c>
      <c r="E82" s="8" t="s">
        <v>49</v>
      </c>
      <c r="F82" s="15" t="s">
        <v>67</v>
      </c>
      <c r="G82" s="28">
        <v>1</v>
      </c>
      <c r="H82" s="28">
        <v>12.3</v>
      </c>
      <c r="I82" s="33">
        <f t="shared" si="3"/>
        <v>12.3</v>
      </c>
      <c r="J82" s="112"/>
    </row>
    <row r="83" spans="1:10" ht="18">
      <c r="A83" s="9"/>
      <c r="B83" s="60">
        <v>73</v>
      </c>
      <c r="C83" s="124"/>
      <c r="D83" s="8">
        <v>44768</v>
      </c>
      <c r="E83" s="8" t="s">
        <v>31</v>
      </c>
      <c r="F83" s="15" t="s">
        <v>76</v>
      </c>
      <c r="G83" s="28">
        <v>1</v>
      </c>
      <c r="H83" s="28">
        <v>76.58</v>
      </c>
      <c r="I83" s="33">
        <f t="shared" si="3"/>
        <v>76.58</v>
      </c>
      <c r="J83" s="112"/>
    </row>
    <row r="84" spans="1:10" ht="18">
      <c r="A84" s="9"/>
      <c r="B84" s="60">
        <v>74</v>
      </c>
      <c r="C84" s="124"/>
      <c r="D84" s="8">
        <v>44762</v>
      </c>
      <c r="E84" s="8" t="s">
        <v>48</v>
      </c>
      <c r="F84" s="15" t="s">
        <v>68</v>
      </c>
      <c r="G84" s="28">
        <v>1</v>
      </c>
      <c r="H84" s="28">
        <v>31.47</v>
      </c>
      <c r="I84" s="33">
        <f t="shared" ref="I84:I90" si="4">G84*H84</f>
        <v>31.47</v>
      </c>
      <c r="J84" s="112"/>
    </row>
    <row r="85" spans="1:10" ht="18">
      <c r="A85" s="9"/>
      <c r="B85" s="60">
        <v>75</v>
      </c>
      <c r="C85" s="124"/>
      <c r="D85" s="8">
        <v>44762</v>
      </c>
      <c r="E85" s="8" t="s">
        <v>48</v>
      </c>
      <c r="F85" s="15" t="s">
        <v>69</v>
      </c>
      <c r="G85" s="28">
        <v>1</v>
      </c>
      <c r="H85" s="28">
        <v>13.89</v>
      </c>
      <c r="I85" s="33">
        <f t="shared" si="4"/>
        <v>13.89</v>
      </c>
      <c r="J85" s="112"/>
    </row>
    <row r="86" spans="1:10" ht="18">
      <c r="A86" s="9"/>
      <c r="B86" s="60">
        <v>76</v>
      </c>
      <c r="C86" s="124"/>
      <c r="D86" s="8">
        <v>44763</v>
      </c>
      <c r="E86" s="8" t="s">
        <v>48</v>
      </c>
      <c r="F86" s="15" t="s">
        <v>70</v>
      </c>
      <c r="G86" s="28">
        <v>1</v>
      </c>
      <c r="H86" s="28">
        <v>19.690000000000001</v>
      </c>
      <c r="I86" s="33">
        <f t="shared" si="4"/>
        <v>19.690000000000001</v>
      </c>
      <c r="J86" s="112"/>
    </row>
    <row r="87" spans="1:10" ht="18">
      <c r="A87" s="9"/>
      <c r="B87" s="60">
        <v>77</v>
      </c>
      <c r="C87" s="124"/>
      <c r="D87" s="8">
        <v>44763</v>
      </c>
      <c r="E87" s="8" t="s">
        <v>48</v>
      </c>
      <c r="F87" s="15" t="s">
        <v>71</v>
      </c>
      <c r="G87" s="28">
        <v>1</v>
      </c>
      <c r="H87" s="28">
        <v>16.260000000000002</v>
      </c>
      <c r="I87" s="33">
        <f t="shared" si="4"/>
        <v>16.260000000000002</v>
      </c>
      <c r="J87" s="112"/>
    </row>
    <row r="88" spans="1:10" ht="18">
      <c r="A88" s="9"/>
      <c r="B88" s="60">
        <v>78</v>
      </c>
      <c r="C88" s="124"/>
      <c r="D88" s="8">
        <v>44763</v>
      </c>
      <c r="E88" s="8" t="s">
        <v>48</v>
      </c>
      <c r="F88" s="15" t="s">
        <v>72</v>
      </c>
      <c r="G88" s="28">
        <v>1</v>
      </c>
      <c r="H88" s="28">
        <v>15.44</v>
      </c>
      <c r="I88" s="33">
        <f t="shared" si="4"/>
        <v>15.44</v>
      </c>
      <c r="J88" s="112"/>
    </row>
    <row r="89" spans="1:10" ht="18">
      <c r="A89" s="9"/>
      <c r="B89" s="60">
        <v>79</v>
      </c>
      <c r="C89" s="124"/>
      <c r="D89" s="8">
        <v>44763</v>
      </c>
      <c r="E89" s="8" t="s">
        <v>48</v>
      </c>
      <c r="F89" s="15" t="s">
        <v>73</v>
      </c>
      <c r="G89" s="28">
        <v>1</v>
      </c>
      <c r="H89" s="28">
        <v>27.59</v>
      </c>
      <c r="I89" s="33">
        <f t="shared" si="4"/>
        <v>27.59</v>
      </c>
      <c r="J89" s="112"/>
    </row>
    <row r="90" spans="1:10" ht="18">
      <c r="A90" s="9"/>
      <c r="B90" s="60">
        <v>80</v>
      </c>
      <c r="C90" s="124"/>
      <c r="D90" s="8">
        <v>44763</v>
      </c>
      <c r="E90" s="8" t="s">
        <v>48</v>
      </c>
      <c r="F90" s="15" t="s">
        <v>74</v>
      </c>
      <c r="G90" s="28">
        <v>1</v>
      </c>
      <c r="H90" s="28">
        <v>41.72</v>
      </c>
      <c r="I90" s="33">
        <f t="shared" si="4"/>
        <v>41.72</v>
      </c>
      <c r="J90" s="112"/>
    </row>
    <row r="91" spans="1:10" ht="18">
      <c r="A91" s="9"/>
      <c r="B91" s="60">
        <v>81</v>
      </c>
      <c r="C91" s="124"/>
      <c r="D91" s="8">
        <v>44763</v>
      </c>
      <c r="E91" s="8" t="s">
        <v>48</v>
      </c>
      <c r="F91" s="15" t="s">
        <v>77</v>
      </c>
      <c r="G91" s="28">
        <v>1</v>
      </c>
      <c r="H91" s="28">
        <v>39.799999999999997</v>
      </c>
      <c r="I91" s="33">
        <f>H91*G91</f>
        <v>39.799999999999997</v>
      </c>
      <c r="J91" s="112"/>
    </row>
    <row r="92" spans="1:10" ht="18">
      <c r="A92" s="9"/>
      <c r="B92" s="60">
        <v>82</v>
      </c>
      <c r="C92" s="124"/>
      <c r="D92" s="8">
        <v>44768</v>
      </c>
      <c r="E92" s="8" t="s">
        <v>48</v>
      </c>
      <c r="F92" s="15" t="s">
        <v>78</v>
      </c>
      <c r="G92" s="28">
        <v>1</v>
      </c>
      <c r="H92" s="28">
        <v>84.3</v>
      </c>
      <c r="I92" s="33">
        <f>H92*G92</f>
        <v>84.3</v>
      </c>
      <c r="J92" s="112"/>
    </row>
    <row r="93" spans="1:10" ht="18">
      <c r="A93" s="9"/>
      <c r="B93" s="60">
        <v>83</v>
      </c>
      <c r="C93" s="124"/>
      <c r="D93" s="8">
        <v>44766</v>
      </c>
      <c r="E93" s="8" t="s">
        <v>51</v>
      </c>
      <c r="F93" s="15" t="s">
        <v>79</v>
      </c>
      <c r="G93" s="28">
        <v>1</v>
      </c>
      <c r="H93" s="28">
        <v>33.19</v>
      </c>
      <c r="I93" s="33">
        <f t="shared" si="3"/>
        <v>33.19</v>
      </c>
      <c r="J93" s="112"/>
    </row>
    <row r="94" spans="1:10" ht="18">
      <c r="A94" s="9"/>
      <c r="B94" s="60">
        <v>84</v>
      </c>
      <c r="C94" s="124"/>
      <c r="D94" s="8">
        <v>44767</v>
      </c>
      <c r="E94" s="8" t="s">
        <v>51</v>
      </c>
      <c r="F94" s="15" t="s">
        <v>80</v>
      </c>
      <c r="G94" s="28">
        <v>1</v>
      </c>
      <c r="H94" s="28">
        <v>29</v>
      </c>
      <c r="I94" s="33">
        <f t="shared" si="3"/>
        <v>29</v>
      </c>
      <c r="J94" s="112"/>
    </row>
    <row r="95" spans="1:10" ht="18">
      <c r="A95" s="9"/>
      <c r="B95" s="60">
        <v>85</v>
      </c>
      <c r="C95" s="124"/>
      <c r="D95" s="8">
        <v>44767</v>
      </c>
      <c r="E95" s="8" t="s">
        <v>51</v>
      </c>
      <c r="F95" s="15" t="s">
        <v>81</v>
      </c>
      <c r="G95" s="28">
        <v>1</v>
      </c>
      <c r="H95" s="28">
        <v>136.18</v>
      </c>
      <c r="I95" s="33">
        <f t="shared" si="3"/>
        <v>136.18</v>
      </c>
      <c r="J95" s="112"/>
    </row>
    <row r="96" spans="1:10" ht="18">
      <c r="A96" s="9"/>
      <c r="B96" s="60">
        <v>86</v>
      </c>
      <c r="C96" s="125"/>
      <c r="D96" s="8">
        <v>44763</v>
      </c>
      <c r="E96" s="8" t="s">
        <v>51</v>
      </c>
      <c r="F96" s="16" t="s">
        <v>82</v>
      </c>
      <c r="G96" s="28">
        <v>1</v>
      </c>
      <c r="H96" s="28">
        <v>29.26</v>
      </c>
      <c r="I96" s="33">
        <f>H96*G96</f>
        <v>29.26</v>
      </c>
      <c r="J96" s="112"/>
    </row>
    <row r="97" spans="1:10" ht="18">
      <c r="A97" s="9"/>
      <c r="B97" s="27"/>
      <c r="C97" s="47"/>
      <c r="D97" s="52"/>
      <c r="E97" s="52"/>
      <c r="F97" s="52"/>
      <c r="G97" s="52"/>
      <c r="H97" s="63" t="s">
        <v>168</v>
      </c>
      <c r="I97" s="58">
        <f>SUM(I79:I96)</f>
        <v>749.8</v>
      </c>
      <c r="J97" s="46"/>
    </row>
    <row r="98" spans="1:10" ht="18">
      <c r="A98" s="9"/>
    </row>
    <row r="99" spans="1:10" ht="18">
      <c r="A99" s="9"/>
      <c r="B99" s="48">
        <v>87</v>
      </c>
      <c r="C99" s="112" t="s">
        <v>39</v>
      </c>
      <c r="D99" s="22" t="s">
        <v>45</v>
      </c>
      <c r="E99" s="22" t="s">
        <v>39</v>
      </c>
      <c r="F99" s="65" t="s">
        <v>42</v>
      </c>
      <c r="G99" s="5">
        <v>4</v>
      </c>
      <c r="H99" s="5">
        <v>150</v>
      </c>
      <c r="I99" s="5">
        <f>H99*G99</f>
        <v>600</v>
      </c>
      <c r="J99" s="49" t="s">
        <v>63</v>
      </c>
    </row>
    <row r="100" spans="1:10" ht="18">
      <c r="A100" s="9"/>
      <c r="B100" s="61">
        <v>88</v>
      </c>
      <c r="C100" s="112"/>
      <c r="D100" s="8">
        <v>44766</v>
      </c>
      <c r="E100" s="8" t="s">
        <v>39</v>
      </c>
      <c r="F100" s="15" t="s">
        <v>44</v>
      </c>
      <c r="G100" s="69">
        <v>1</v>
      </c>
      <c r="H100" s="69">
        <v>170</v>
      </c>
      <c r="I100" s="10">
        <f>H100*G100</f>
        <v>170</v>
      </c>
      <c r="J100" s="70" t="s">
        <v>159</v>
      </c>
    </row>
    <row r="101" spans="1:10" ht="18">
      <c r="A101" s="9"/>
      <c r="B101" s="61">
        <v>89</v>
      </c>
      <c r="C101" s="112"/>
      <c r="D101" s="8">
        <v>44763</v>
      </c>
      <c r="E101" s="8" t="s">
        <v>39</v>
      </c>
      <c r="F101" s="15" t="s">
        <v>43</v>
      </c>
      <c r="G101" s="33">
        <v>1</v>
      </c>
      <c r="H101" s="33">
        <f>124.51</f>
        <v>124.51</v>
      </c>
      <c r="I101" s="10">
        <f>H101*G101</f>
        <v>124.51</v>
      </c>
      <c r="J101" s="48" t="s">
        <v>181</v>
      </c>
    </row>
    <row r="102" spans="1:10" ht="18">
      <c r="A102" s="9"/>
      <c r="B102" s="61">
        <v>90</v>
      </c>
      <c r="C102" s="112"/>
      <c r="D102" s="8">
        <v>44763</v>
      </c>
      <c r="E102" s="8" t="s">
        <v>39</v>
      </c>
      <c r="F102" s="15" t="s">
        <v>43</v>
      </c>
      <c r="G102" s="33">
        <v>1</v>
      </c>
      <c r="H102" s="33">
        <v>106.27</v>
      </c>
      <c r="I102" s="10">
        <f>H102*G102</f>
        <v>106.27</v>
      </c>
      <c r="J102" s="48" t="s">
        <v>181</v>
      </c>
    </row>
    <row r="103" spans="1:10" ht="18">
      <c r="A103" s="9"/>
      <c r="H103" s="63" t="s">
        <v>168</v>
      </c>
      <c r="I103" s="58">
        <f>SUM(I99:I102)</f>
        <v>1000.78</v>
      </c>
    </row>
    <row r="104" spans="1:10" ht="28" customHeight="1">
      <c r="A104" s="9"/>
    </row>
    <row r="105" spans="1:10" ht="18">
      <c r="A105" s="9"/>
      <c r="H105" s="23"/>
    </row>
    <row r="106" spans="1:10" ht="18">
      <c r="A106" s="9"/>
      <c r="H106" s="109" t="s">
        <v>167</v>
      </c>
      <c r="I106" s="109">
        <f>I103+I97+I78+I44+I40+I22+I16+I30+I64</f>
        <v>8975.34</v>
      </c>
    </row>
    <row r="107" spans="1:10" ht="18">
      <c r="A107" s="9"/>
      <c r="H107"/>
      <c r="J107" s="14"/>
    </row>
    <row r="108" spans="1:10" ht="18">
      <c r="A108" s="9"/>
      <c r="J108" s="14"/>
    </row>
    <row r="109" spans="1:10" ht="18">
      <c r="A109" s="9"/>
      <c r="J109" s="14"/>
    </row>
    <row r="110" spans="1:10" ht="18">
      <c r="A110" s="9"/>
    </row>
    <row r="111" spans="1:10" ht="18">
      <c r="A111" s="9"/>
    </row>
    <row r="112" spans="1:10" ht="18">
      <c r="A112" s="9"/>
    </row>
    <row r="113" spans="1:1" ht="18">
      <c r="A113" s="9"/>
    </row>
    <row r="114" spans="1:1" ht="18">
      <c r="A114" s="9"/>
    </row>
    <row r="115" spans="1:1" ht="18">
      <c r="A115" s="9"/>
    </row>
    <row r="116" spans="1:1" ht="18">
      <c r="A116" s="9"/>
    </row>
    <row r="117" spans="1:1" ht="18">
      <c r="A117" s="9"/>
    </row>
    <row r="118" spans="1:1" ht="18">
      <c r="A118" s="9"/>
    </row>
    <row r="119" spans="1:1" ht="18">
      <c r="A119" s="9"/>
    </row>
    <row r="120" spans="1:1" ht="18">
      <c r="A120" s="9"/>
    </row>
    <row r="121" spans="1:1" ht="18">
      <c r="A121" s="9"/>
    </row>
    <row r="122" spans="1:1" ht="18">
      <c r="A122" s="9"/>
    </row>
    <row r="123" spans="1:1" ht="18">
      <c r="A123" s="9"/>
    </row>
    <row r="124" spans="1:1" ht="18">
      <c r="A124" s="9"/>
    </row>
    <row r="125" spans="1:1" ht="18">
      <c r="A125" s="9"/>
    </row>
    <row r="126" spans="1:1" ht="18">
      <c r="A126" s="9"/>
    </row>
    <row r="127" spans="1:1" ht="18">
      <c r="A127" s="9"/>
    </row>
    <row r="128" spans="1:1" ht="18">
      <c r="A128" s="9"/>
    </row>
    <row r="129" spans="1:6" ht="18">
      <c r="A129" s="9"/>
    </row>
    <row r="130" spans="1:6" ht="18">
      <c r="A130" s="9"/>
    </row>
    <row r="131" spans="1:6" ht="18">
      <c r="A131" s="9"/>
    </row>
    <row r="132" spans="1:6" ht="18">
      <c r="A132" s="9"/>
      <c r="B132" s="9"/>
      <c r="C132" s="9"/>
      <c r="D132" s="9"/>
      <c r="E132" s="9"/>
      <c r="F132" s="9"/>
    </row>
    <row r="133" spans="1:6" ht="18">
      <c r="A133" s="9"/>
      <c r="B133" s="9"/>
      <c r="C133" s="9"/>
      <c r="D133" s="9"/>
      <c r="E133" s="9"/>
      <c r="F133" s="9"/>
    </row>
    <row r="134" spans="1:6" ht="18">
      <c r="A134" s="9"/>
      <c r="B134" s="9"/>
      <c r="C134" s="9"/>
      <c r="D134" s="9"/>
      <c r="E134" s="9"/>
      <c r="F134" s="9"/>
    </row>
  </sheetData>
  <mergeCells count="18">
    <mergeCell ref="C99:C102"/>
    <mergeCell ref="C79:C96"/>
    <mergeCell ref="B2:J2"/>
    <mergeCell ref="J17:J21"/>
    <mergeCell ref="J31:J39"/>
    <mergeCell ref="C4:C15"/>
    <mergeCell ref="C17:C21"/>
    <mergeCell ref="C41:C43"/>
    <mergeCell ref="J79:J96"/>
    <mergeCell ref="C23:C29"/>
    <mergeCell ref="C31:C39"/>
    <mergeCell ref="J4:J15"/>
    <mergeCell ref="J23:J29"/>
    <mergeCell ref="J41:J44"/>
    <mergeCell ref="C45:C63"/>
    <mergeCell ref="C65:C77"/>
    <mergeCell ref="J45:J63"/>
    <mergeCell ref="J65:J77"/>
  </mergeCells>
  <phoneticPr fontId="1" type="noConversion"/>
  <pageMargins left="0.7" right="0.7" top="0.75" bottom="0.75" header="0.3" footer="0.3"/>
  <pageSetup paperSize="9" scale="43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B10A5-A902-524B-98C1-C24BCF1A0F8D}">
  <sheetPr>
    <pageSetUpPr fitToPage="1"/>
  </sheetPr>
  <dimension ref="A4:O63"/>
  <sheetViews>
    <sheetView topLeftCell="A8" zoomScale="75" zoomScaleNormal="75" workbookViewId="0">
      <selection activeCell="L52" sqref="L52"/>
    </sheetView>
  </sheetViews>
  <sheetFormatPr baseColWidth="10" defaultRowHeight="15"/>
  <cols>
    <col min="3" max="3" width="15.33203125" customWidth="1"/>
    <col min="5" max="5" width="15.83203125" customWidth="1"/>
    <col min="6" max="6" width="39.6640625" customWidth="1"/>
    <col min="9" max="9" width="21.6640625" customWidth="1"/>
    <col min="10" max="10" width="20.1640625" customWidth="1"/>
  </cols>
  <sheetData>
    <row r="4" spans="1:10" ht="18">
      <c r="B4" s="4"/>
      <c r="C4" s="4"/>
      <c r="D4" s="4"/>
      <c r="E4" s="4"/>
      <c r="F4" s="4"/>
    </row>
    <row r="5" spans="1:10" ht="49" customHeight="1">
      <c r="B5" s="119" t="s">
        <v>165</v>
      </c>
      <c r="C5" s="119"/>
      <c r="D5" s="119"/>
      <c r="E5" s="119"/>
      <c r="F5" s="119"/>
      <c r="G5" s="119"/>
      <c r="H5" s="119"/>
      <c r="I5" s="119"/>
      <c r="J5" s="119"/>
    </row>
    <row r="6" spans="1:10" ht="24" customHeight="1">
      <c r="B6" s="62" t="s">
        <v>0</v>
      </c>
      <c r="C6" s="62" t="s">
        <v>1</v>
      </c>
      <c r="D6" s="62" t="s">
        <v>2</v>
      </c>
      <c r="E6" s="62" t="s">
        <v>46</v>
      </c>
      <c r="F6" s="62" t="s">
        <v>3</v>
      </c>
      <c r="G6" s="62" t="s">
        <v>4</v>
      </c>
      <c r="H6" s="62" t="s">
        <v>5</v>
      </c>
      <c r="I6" s="62" t="s">
        <v>6</v>
      </c>
      <c r="J6" s="62" t="s">
        <v>7</v>
      </c>
    </row>
    <row r="7" spans="1:10" ht="24" customHeight="1">
      <c r="B7" s="33">
        <v>1</v>
      </c>
      <c r="C7" s="111" t="s">
        <v>96</v>
      </c>
      <c r="D7" s="8">
        <v>44770</v>
      </c>
      <c r="E7" s="8" t="s">
        <v>47</v>
      </c>
      <c r="F7" s="7" t="s">
        <v>21</v>
      </c>
      <c r="G7" s="7">
        <v>1</v>
      </c>
      <c r="H7" s="7">
        <v>100.85</v>
      </c>
      <c r="I7" s="7">
        <f t="shared" ref="I7:I14" si="0">H7*G7</f>
        <v>100.85</v>
      </c>
      <c r="J7" s="48" t="s">
        <v>162</v>
      </c>
    </row>
    <row r="8" spans="1:10" ht="24" customHeight="1">
      <c r="B8" s="33">
        <v>2</v>
      </c>
      <c r="C8" s="111"/>
      <c r="D8" s="8">
        <v>44770</v>
      </c>
      <c r="E8" s="8" t="s">
        <v>47</v>
      </c>
      <c r="F8" s="7" t="s">
        <v>22</v>
      </c>
      <c r="G8" s="7">
        <v>1</v>
      </c>
      <c r="H8" s="7">
        <v>204</v>
      </c>
      <c r="I8" s="7">
        <f t="shared" si="0"/>
        <v>204</v>
      </c>
      <c r="J8" s="80" t="s">
        <v>162</v>
      </c>
    </row>
    <row r="9" spans="1:10" ht="24" customHeight="1">
      <c r="B9" s="33">
        <v>3</v>
      </c>
      <c r="C9" s="111"/>
      <c r="D9" s="8">
        <v>44770</v>
      </c>
      <c r="E9" s="8" t="s">
        <v>47</v>
      </c>
      <c r="F9" s="7" t="s">
        <v>23</v>
      </c>
      <c r="G9" s="7">
        <v>1</v>
      </c>
      <c r="H9" s="7">
        <v>479</v>
      </c>
      <c r="I9" s="7">
        <f t="shared" si="0"/>
        <v>479</v>
      </c>
      <c r="J9" s="80" t="s">
        <v>162</v>
      </c>
    </row>
    <row r="10" spans="1:10" ht="24" customHeight="1">
      <c r="A10" s="23"/>
      <c r="B10" s="27"/>
      <c r="C10" s="27"/>
      <c r="D10" s="32"/>
      <c r="E10" s="32"/>
      <c r="F10" s="54"/>
      <c r="G10" s="54"/>
      <c r="H10" s="63" t="s">
        <v>168</v>
      </c>
      <c r="I10" s="64">
        <f>SUM(I7:I9)</f>
        <v>783.85</v>
      </c>
      <c r="J10" s="46"/>
    </row>
    <row r="11" spans="1:10" ht="24" customHeight="1">
      <c r="A11" s="23"/>
      <c r="B11" s="33">
        <v>4</v>
      </c>
      <c r="C11" s="111" t="s">
        <v>83</v>
      </c>
      <c r="D11" s="8">
        <v>44770</v>
      </c>
      <c r="E11" s="8" t="s">
        <v>83</v>
      </c>
      <c r="F11" s="69" t="s">
        <v>40</v>
      </c>
      <c r="G11" s="69">
        <v>14</v>
      </c>
      <c r="H11" s="69">
        <v>200</v>
      </c>
      <c r="I11" s="69">
        <f t="shared" si="0"/>
        <v>2800</v>
      </c>
      <c r="J11" s="70" t="s">
        <v>156</v>
      </c>
    </row>
    <row r="12" spans="1:10" ht="24" customHeight="1">
      <c r="A12" s="23"/>
      <c r="B12" s="33">
        <v>5</v>
      </c>
      <c r="C12" s="111"/>
      <c r="D12" s="8">
        <v>44770</v>
      </c>
      <c r="E12" s="8" t="s">
        <v>83</v>
      </c>
      <c r="F12" s="33" t="s">
        <v>41</v>
      </c>
      <c r="G12" s="33">
        <v>1</v>
      </c>
      <c r="H12" s="33">
        <v>863</v>
      </c>
      <c r="I12" s="33">
        <f t="shared" si="0"/>
        <v>863</v>
      </c>
      <c r="J12" s="80" t="s">
        <v>162</v>
      </c>
    </row>
    <row r="13" spans="1:10" s="39" customFormat="1" ht="24" customHeight="1">
      <c r="A13" s="44"/>
      <c r="B13" s="27"/>
      <c r="C13" s="27"/>
      <c r="D13" s="32"/>
      <c r="E13" s="32"/>
      <c r="F13" s="27"/>
      <c r="G13" s="27"/>
      <c r="H13" s="63" t="s">
        <v>168</v>
      </c>
      <c r="I13" s="64">
        <f>SUM(I11:I12)</f>
        <v>3663</v>
      </c>
      <c r="J13" s="46"/>
    </row>
    <row r="14" spans="1:10" ht="24" customHeight="1">
      <c r="A14" s="23"/>
      <c r="B14" s="81">
        <v>6</v>
      </c>
      <c r="C14" s="111" t="s">
        <v>146</v>
      </c>
      <c r="D14" s="8">
        <v>44771</v>
      </c>
      <c r="E14" s="8" t="s">
        <v>120</v>
      </c>
      <c r="F14" s="81" t="s">
        <v>84</v>
      </c>
      <c r="G14" s="81">
        <v>1</v>
      </c>
      <c r="H14" s="81">
        <v>352</v>
      </c>
      <c r="I14" s="81">
        <f t="shared" si="0"/>
        <v>352</v>
      </c>
      <c r="J14" s="116" t="s">
        <v>162</v>
      </c>
    </row>
    <row r="15" spans="1:10" ht="24" customHeight="1">
      <c r="A15" s="23"/>
      <c r="B15" s="81">
        <v>7</v>
      </c>
      <c r="C15" s="111"/>
      <c r="D15" s="8">
        <v>44771</v>
      </c>
      <c r="E15" s="8" t="s">
        <v>102</v>
      </c>
      <c r="F15" s="81" t="s">
        <v>91</v>
      </c>
      <c r="G15" s="81">
        <v>1</v>
      </c>
      <c r="H15" s="7">
        <v>9</v>
      </c>
      <c r="I15" s="81">
        <f>H15*G15</f>
        <v>9</v>
      </c>
      <c r="J15" s="117"/>
    </row>
    <row r="16" spans="1:10" ht="24" customHeight="1">
      <c r="A16" s="23"/>
      <c r="B16" s="81">
        <v>8</v>
      </c>
      <c r="C16" s="111"/>
      <c r="D16" s="8">
        <v>44771</v>
      </c>
      <c r="E16" s="8" t="s">
        <v>102</v>
      </c>
      <c r="F16" s="81" t="s">
        <v>92</v>
      </c>
      <c r="G16" s="81">
        <v>1</v>
      </c>
      <c r="H16" s="7">
        <v>28</v>
      </c>
      <c r="I16" s="81">
        <f t="shared" ref="I16:I25" si="1">H16*G16</f>
        <v>28</v>
      </c>
      <c r="J16" s="117"/>
    </row>
    <row r="17" spans="1:10" ht="24" customHeight="1">
      <c r="A17" s="23"/>
      <c r="B17" s="81">
        <v>9</v>
      </c>
      <c r="C17" s="111"/>
      <c r="D17" s="8">
        <v>44772</v>
      </c>
      <c r="E17" s="8" t="s">
        <v>102</v>
      </c>
      <c r="F17" s="81" t="s">
        <v>92</v>
      </c>
      <c r="G17" s="81">
        <v>1</v>
      </c>
      <c r="H17" s="7">
        <v>30</v>
      </c>
      <c r="I17" s="81">
        <f t="shared" si="1"/>
        <v>30</v>
      </c>
      <c r="J17" s="117"/>
    </row>
    <row r="18" spans="1:10" ht="24" customHeight="1">
      <c r="A18" s="23"/>
      <c r="B18" s="81">
        <v>10</v>
      </c>
      <c r="C18" s="111"/>
      <c r="D18" s="8">
        <v>44772</v>
      </c>
      <c r="E18" s="8" t="s">
        <v>102</v>
      </c>
      <c r="F18" s="81" t="s">
        <v>92</v>
      </c>
      <c r="G18" s="81">
        <v>1</v>
      </c>
      <c r="H18" s="7">
        <v>30</v>
      </c>
      <c r="I18" s="81">
        <f t="shared" si="1"/>
        <v>30</v>
      </c>
      <c r="J18" s="117"/>
    </row>
    <row r="19" spans="1:10" ht="24" customHeight="1">
      <c r="A19" s="23"/>
      <c r="B19" s="81">
        <v>11</v>
      </c>
      <c r="C19" s="111"/>
      <c r="D19" s="8">
        <v>44772</v>
      </c>
      <c r="E19" s="8" t="s">
        <v>102</v>
      </c>
      <c r="F19" s="81" t="s">
        <v>92</v>
      </c>
      <c r="G19" s="81">
        <v>1</v>
      </c>
      <c r="H19" s="7">
        <v>14</v>
      </c>
      <c r="I19" s="81">
        <f t="shared" si="1"/>
        <v>14</v>
      </c>
      <c r="J19" s="117"/>
    </row>
    <row r="20" spans="1:10" ht="24" customHeight="1">
      <c r="A20" s="23"/>
      <c r="B20" s="81">
        <v>12</v>
      </c>
      <c r="C20" s="111"/>
      <c r="D20" s="8">
        <v>44773</v>
      </c>
      <c r="E20" s="8" t="s">
        <v>102</v>
      </c>
      <c r="F20" s="81" t="s">
        <v>93</v>
      </c>
      <c r="G20" s="81">
        <v>1</v>
      </c>
      <c r="H20" s="7">
        <v>51</v>
      </c>
      <c r="I20" s="81">
        <f t="shared" si="1"/>
        <v>51</v>
      </c>
      <c r="J20" s="117"/>
    </row>
    <row r="21" spans="1:10" ht="24" customHeight="1">
      <c r="A21" s="23"/>
      <c r="B21" s="81">
        <v>13</v>
      </c>
      <c r="C21" s="111"/>
      <c r="D21" s="8">
        <v>44770</v>
      </c>
      <c r="E21" s="8" t="s">
        <v>107</v>
      </c>
      <c r="F21" s="81" t="s">
        <v>91</v>
      </c>
      <c r="G21" s="81">
        <v>1</v>
      </c>
      <c r="H21" s="7">
        <v>30</v>
      </c>
      <c r="I21" s="81">
        <f t="shared" si="1"/>
        <v>30</v>
      </c>
      <c r="J21" s="117"/>
    </row>
    <row r="22" spans="1:10" ht="24" customHeight="1">
      <c r="A22" s="23"/>
      <c r="B22" s="81">
        <v>14</v>
      </c>
      <c r="C22" s="111"/>
      <c r="D22" s="8">
        <v>44770</v>
      </c>
      <c r="E22" s="8" t="s">
        <v>107</v>
      </c>
      <c r="F22" s="81" t="s">
        <v>91</v>
      </c>
      <c r="G22" s="81">
        <v>1</v>
      </c>
      <c r="H22" s="7">
        <v>8</v>
      </c>
      <c r="I22" s="81">
        <f t="shared" si="1"/>
        <v>8</v>
      </c>
      <c r="J22" s="117"/>
    </row>
    <row r="23" spans="1:10" ht="24" customHeight="1">
      <c r="A23" s="23"/>
      <c r="B23" s="81">
        <v>15</v>
      </c>
      <c r="C23" s="111"/>
      <c r="D23" s="8">
        <v>44773</v>
      </c>
      <c r="E23" s="8" t="s">
        <v>107</v>
      </c>
      <c r="F23" s="81" t="s">
        <v>91</v>
      </c>
      <c r="G23" s="81">
        <v>1</v>
      </c>
      <c r="H23" s="81">
        <v>33</v>
      </c>
      <c r="I23" s="81">
        <f t="shared" si="1"/>
        <v>33</v>
      </c>
      <c r="J23" s="118"/>
    </row>
    <row r="24" spans="1:10" s="23" customFormat="1" ht="24" customHeight="1">
      <c r="B24" s="27"/>
      <c r="C24" s="47"/>
      <c r="D24" s="32"/>
      <c r="E24" s="32"/>
      <c r="F24" s="27"/>
      <c r="G24" s="27"/>
      <c r="H24" s="63" t="s">
        <v>168</v>
      </c>
      <c r="I24" s="64">
        <f>SUM(I14:I23)</f>
        <v>585</v>
      </c>
      <c r="J24" s="46"/>
    </row>
    <row r="25" spans="1:10" ht="24" customHeight="1">
      <c r="A25" s="23"/>
      <c r="B25" s="81">
        <v>16</v>
      </c>
      <c r="C25" s="111" t="s">
        <v>182</v>
      </c>
      <c r="D25" s="8">
        <v>44773</v>
      </c>
      <c r="E25" s="8" t="s">
        <v>161</v>
      </c>
      <c r="F25" s="81" t="s">
        <v>93</v>
      </c>
      <c r="G25" s="81">
        <v>1</v>
      </c>
      <c r="H25" s="81">
        <v>51</v>
      </c>
      <c r="I25" s="81">
        <f t="shared" si="1"/>
        <v>51</v>
      </c>
      <c r="J25" s="126" t="s">
        <v>157</v>
      </c>
    </row>
    <row r="26" spans="1:10" ht="24" customHeight="1">
      <c r="A26" s="23"/>
      <c r="B26" s="81">
        <v>17</v>
      </c>
      <c r="C26" s="111"/>
      <c r="D26" s="8">
        <v>44770</v>
      </c>
      <c r="E26" s="8" t="s">
        <v>95</v>
      </c>
      <c r="F26" s="81" t="s">
        <v>91</v>
      </c>
      <c r="G26" s="81">
        <v>1</v>
      </c>
      <c r="H26" s="7">
        <v>30</v>
      </c>
      <c r="I26" s="81">
        <f>H26*G26</f>
        <v>30</v>
      </c>
      <c r="J26" s="126"/>
    </row>
    <row r="27" spans="1:10" ht="24" customHeight="1">
      <c r="B27" s="27"/>
      <c r="C27" s="47"/>
      <c r="D27" s="32"/>
      <c r="E27" s="32"/>
      <c r="F27" s="27"/>
      <c r="G27" s="27"/>
      <c r="H27" s="63" t="s">
        <v>168</v>
      </c>
      <c r="I27" s="63">
        <f>SUM(I25:I26)</f>
        <v>81</v>
      </c>
      <c r="J27" s="46"/>
    </row>
    <row r="28" spans="1:10" ht="24" customHeight="1">
      <c r="B28" s="97">
        <v>18</v>
      </c>
      <c r="C28" s="111" t="s">
        <v>188</v>
      </c>
      <c r="D28" s="8">
        <v>44770</v>
      </c>
      <c r="E28" s="8" t="s">
        <v>47</v>
      </c>
      <c r="F28" s="97" t="s">
        <v>185</v>
      </c>
      <c r="G28" s="97">
        <v>1</v>
      </c>
      <c r="H28" s="97">
        <v>318.39999999999998</v>
      </c>
      <c r="I28" s="97">
        <f t="shared" ref="I28:I33" si="2">H28*G28</f>
        <v>318.39999999999998</v>
      </c>
      <c r="J28" s="128" t="s">
        <v>156</v>
      </c>
    </row>
    <row r="29" spans="1:10" ht="24" customHeight="1">
      <c r="B29" s="108">
        <v>19</v>
      </c>
      <c r="C29" s="111"/>
      <c r="D29" s="8">
        <v>44771</v>
      </c>
      <c r="E29" s="8" t="s">
        <v>47</v>
      </c>
      <c r="F29" s="97" t="s">
        <v>185</v>
      </c>
      <c r="G29" s="97">
        <v>1</v>
      </c>
      <c r="H29" s="97">
        <v>26</v>
      </c>
      <c r="I29" s="97">
        <f t="shared" si="2"/>
        <v>26</v>
      </c>
      <c r="J29" s="129"/>
    </row>
    <row r="30" spans="1:10" ht="24" customHeight="1">
      <c r="B30" s="108">
        <v>20</v>
      </c>
      <c r="C30" s="111"/>
      <c r="D30" s="8">
        <v>44771</v>
      </c>
      <c r="E30" s="8" t="s">
        <v>47</v>
      </c>
      <c r="F30" s="97" t="s">
        <v>185</v>
      </c>
      <c r="G30" s="97">
        <v>1</v>
      </c>
      <c r="H30" s="97">
        <v>36</v>
      </c>
      <c r="I30" s="97">
        <f t="shared" si="2"/>
        <v>36</v>
      </c>
      <c r="J30" s="129"/>
    </row>
    <row r="31" spans="1:10" ht="24" customHeight="1">
      <c r="B31" s="108">
        <v>21</v>
      </c>
      <c r="C31" s="111"/>
      <c r="D31" s="8">
        <v>44772</v>
      </c>
      <c r="E31" s="8" t="s">
        <v>47</v>
      </c>
      <c r="F31" s="97" t="s">
        <v>185</v>
      </c>
      <c r="G31" s="97">
        <v>1</v>
      </c>
      <c r="H31" s="97">
        <v>30</v>
      </c>
      <c r="I31" s="97">
        <f t="shared" si="2"/>
        <v>30</v>
      </c>
      <c r="J31" s="129"/>
    </row>
    <row r="32" spans="1:10" ht="24" customHeight="1">
      <c r="B32" s="108">
        <v>22</v>
      </c>
      <c r="C32" s="111"/>
      <c r="D32" s="8">
        <v>44772</v>
      </c>
      <c r="E32" s="8" t="s">
        <v>47</v>
      </c>
      <c r="F32" s="97" t="s">
        <v>185</v>
      </c>
      <c r="G32" s="97">
        <v>1</v>
      </c>
      <c r="H32" s="97">
        <v>78</v>
      </c>
      <c r="I32" s="97">
        <f t="shared" si="2"/>
        <v>78</v>
      </c>
      <c r="J32" s="129"/>
    </row>
    <row r="33" spans="2:11" ht="24" customHeight="1">
      <c r="B33" s="108">
        <v>23</v>
      </c>
      <c r="C33" s="111"/>
      <c r="D33" s="8">
        <v>44772</v>
      </c>
      <c r="E33" s="8" t="s">
        <v>47</v>
      </c>
      <c r="F33" s="97" t="s">
        <v>185</v>
      </c>
      <c r="G33" s="97">
        <v>1</v>
      </c>
      <c r="H33" s="97">
        <v>30</v>
      </c>
      <c r="I33" s="97">
        <f t="shared" si="2"/>
        <v>30</v>
      </c>
      <c r="J33" s="129"/>
    </row>
    <row r="34" spans="2:11" ht="24" customHeight="1">
      <c r="B34" s="108">
        <v>24</v>
      </c>
      <c r="C34" s="111"/>
      <c r="D34" s="8">
        <v>44770</v>
      </c>
      <c r="E34" s="8" t="s">
        <v>107</v>
      </c>
      <c r="F34" s="97" t="s">
        <v>185</v>
      </c>
      <c r="G34" s="97">
        <v>1</v>
      </c>
      <c r="H34" s="97">
        <v>60</v>
      </c>
      <c r="I34" s="97">
        <f t="shared" ref="I34:I37" si="3">H34*G34</f>
        <v>60</v>
      </c>
      <c r="J34" s="129"/>
    </row>
    <row r="35" spans="2:11" ht="24" customHeight="1">
      <c r="B35" s="108">
        <v>25</v>
      </c>
      <c r="C35" s="111"/>
      <c r="D35" s="8">
        <v>44771</v>
      </c>
      <c r="E35" s="8" t="s">
        <v>107</v>
      </c>
      <c r="F35" s="97" t="s">
        <v>185</v>
      </c>
      <c r="G35" s="97">
        <v>1</v>
      </c>
      <c r="H35" s="97">
        <v>14.5</v>
      </c>
      <c r="I35" s="97">
        <f t="shared" si="3"/>
        <v>14.5</v>
      </c>
      <c r="J35" s="129"/>
    </row>
    <row r="36" spans="2:11" ht="24" customHeight="1">
      <c r="B36" s="108">
        <v>26</v>
      </c>
      <c r="C36" s="111"/>
      <c r="D36" s="8">
        <v>44772</v>
      </c>
      <c r="E36" s="8" t="s">
        <v>107</v>
      </c>
      <c r="F36" s="97" t="s">
        <v>185</v>
      </c>
      <c r="G36" s="97">
        <v>1</v>
      </c>
      <c r="H36" s="97">
        <v>19</v>
      </c>
      <c r="I36" s="97">
        <f t="shared" si="3"/>
        <v>19</v>
      </c>
      <c r="J36" s="129"/>
    </row>
    <row r="37" spans="2:11" ht="24" customHeight="1">
      <c r="B37" s="108">
        <v>27</v>
      </c>
      <c r="C37" s="111"/>
      <c r="D37" s="8">
        <v>44773</v>
      </c>
      <c r="E37" s="8" t="s">
        <v>107</v>
      </c>
      <c r="F37" s="97" t="s">
        <v>185</v>
      </c>
      <c r="G37" s="97">
        <v>1</v>
      </c>
      <c r="H37" s="97">
        <v>53</v>
      </c>
      <c r="I37" s="97">
        <f t="shared" si="3"/>
        <v>53</v>
      </c>
      <c r="J37" s="129"/>
    </row>
    <row r="38" spans="2:11" s="23" customFormat="1" ht="24" customHeight="1">
      <c r="B38" s="27"/>
      <c r="C38" s="47"/>
      <c r="H38" s="63" t="s">
        <v>168</v>
      </c>
      <c r="I38" s="58">
        <f>SUM(I28:I37)</f>
        <v>664.9</v>
      </c>
      <c r="J38" s="129"/>
    </row>
    <row r="39" spans="2:11" ht="24" customHeight="1">
      <c r="B39" s="108">
        <v>29</v>
      </c>
      <c r="C39" s="111" t="s">
        <v>194</v>
      </c>
      <c r="D39" s="8">
        <v>44770</v>
      </c>
      <c r="E39" s="8" t="s">
        <v>47</v>
      </c>
      <c r="F39" s="97" t="s">
        <v>85</v>
      </c>
      <c r="G39" s="97">
        <v>1</v>
      </c>
      <c r="H39" s="97">
        <v>114.5</v>
      </c>
      <c r="I39" s="97">
        <f>H39*G39</f>
        <v>114.5</v>
      </c>
      <c r="J39" s="129"/>
    </row>
    <row r="40" spans="2:11" ht="24" customHeight="1">
      <c r="B40" s="108">
        <v>30</v>
      </c>
      <c r="C40" s="111"/>
      <c r="D40" s="8">
        <v>44770</v>
      </c>
      <c r="E40" s="8" t="s">
        <v>47</v>
      </c>
      <c r="F40" s="97" t="s">
        <v>85</v>
      </c>
      <c r="G40" s="97">
        <v>1</v>
      </c>
      <c r="H40" s="97">
        <v>360</v>
      </c>
      <c r="I40" s="97">
        <f t="shared" ref="I40:I51" si="4">H40*G40</f>
        <v>360</v>
      </c>
      <c r="J40" s="129"/>
    </row>
    <row r="41" spans="2:11" ht="24" customHeight="1">
      <c r="B41" s="108">
        <v>31</v>
      </c>
      <c r="C41" s="111"/>
      <c r="D41" s="8">
        <v>44771</v>
      </c>
      <c r="E41" s="8" t="s">
        <v>47</v>
      </c>
      <c r="F41" s="97" t="s">
        <v>85</v>
      </c>
      <c r="G41" s="97">
        <v>1</v>
      </c>
      <c r="H41" s="97">
        <v>139</v>
      </c>
      <c r="I41" s="97">
        <f t="shared" si="4"/>
        <v>139</v>
      </c>
      <c r="J41" s="129"/>
    </row>
    <row r="42" spans="2:11" ht="24" customHeight="1">
      <c r="B42" s="108">
        <v>32</v>
      </c>
      <c r="C42" s="111"/>
      <c r="D42" s="8">
        <v>44772</v>
      </c>
      <c r="E42" s="8" t="s">
        <v>47</v>
      </c>
      <c r="F42" s="97" t="s">
        <v>85</v>
      </c>
      <c r="G42" s="97">
        <v>1</v>
      </c>
      <c r="H42" s="97">
        <v>150</v>
      </c>
      <c r="I42" s="97">
        <f t="shared" si="4"/>
        <v>150</v>
      </c>
      <c r="J42" s="129"/>
    </row>
    <row r="43" spans="2:11" ht="24" customHeight="1">
      <c r="B43" s="108">
        <v>33</v>
      </c>
      <c r="C43" s="111"/>
      <c r="D43" s="8">
        <v>44773</v>
      </c>
      <c r="E43" s="8" t="s">
        <v>47</v>
      </c>
      <c r="F43" s="97" t="s">
        <v>85</v>
      </c>
      <c r="G43" s="97">
        <v>1</v>
      </c>
      <c r="H43" s="97">
        <v>114</v>
      </c>
      <c r="I43" s="97">
        <f t="shared" si="4"/>
        <v>114</v>
      </c>
      <c r="J43" s="129"/>
    </row>
    <row r="44" spans="2:11" ht="24" customHeight="1">
      <c r="B44" s="108">
        <v>34</v>
      </c>
      <c r="C44" s="111"/>
      <c r="D44" s="8">
        <v>44773</v>
      </c>
      <c r="E44" s="8" t="s">
        <v>47</v>
      </c>
      <c r="F44" s="97" t="s">
        <v>85</v>
      </c>
      <c r="G44" s="97">
        <v>1</v>
      </c>
      <c r="H44" s="97">
        <v>155.76</v>
      </c>
      <c r="I44" s="97">
        <f t="shared" si="4"/>
        <v>155.76</v>
      </c>
      <c r="J44" s="129"/>
    </row>
    <row r="45" spans="2:11" ht="24" customHeight="1">
      <c r="B45" s="108">
        <v>35</v>
      </c>
      <c r="C45" s="111"/>
      <c r="D45" s="8">
        <v>44771</v>
      </c>
      <c r="E45" s="8" t="s">
        <v>49</v>
      </c>
      <c r="F45" s="8" t="s">
        <v>86</v>
      </c>
      <c r="G45" s="97">
        <v>1</v>
      </c>
      <c r="H45" s="97">
        <v>58.25</v>
      </c>
      <c r="I45" s="97">
        <f t="shared" si="4"/>
        <v>58.25</v>
      </c>
      <c r="J45" s="129"/>
    </row>
    <row r="46" spans="2:11" ht="24" customHeight="1">
      <c r="B46" s="108">
        <v>36</v>
      </c>
      <c r="C46" s="111"/>
      <c r="D46" s="8">
        <v>44770</v>
      </c>
      <c r="E46" s="8" t="s">
        <v>107</v>
      </c>
      <c r="F46" s="108" t="s">
        <v>86</v>
      </c>
      <c r="G46" s="97">
        <v>1</v>
      </c>
      <c r="H46" s="97">
        <v>68.5</v>
      </c>
      <c r="I46" s="97">
        <f>H46*G46</f>
        <v>68.5</v>
      </c>
      <c r="J46" s="129"/>
    </row>
    <row r="47" spans="2:11" ht="24" customHeight="1">
      <c r="B47" s="108">
        <v>37</v>
      </c>
      <c r="C47" s="111"/>
      <c r="D47" s="8">
        <v>44771</v>
      </c>
      <c r="E47" s="8" t="s">
        <v>51</v>
      </c>
      <c r="F47" s="8" t="s">
        <v>87</v>
      </c>
      <c r="G47" s="97">
        <v>1</v>
      </c>
      <c r="H47" s="97">
        <v>188</v>
      </c>
      <c r="I47" s="97">
        <f t="shared" si="4"/>
        <v>188</v>
      </c>
      <c r="J47" s="129"/>
    </row>
    <row r="48" spans="2:11" ht="24" customHeight="1">
      <c r="B48" s="108">
        <v>38</v>
      </c>
      <c r="C48" s="111"/>
      <c r="D48" s="8">
        <v>44772</v>
      </c>
      <c r="E48" s="8" t="s">
        <v>51</v>
      </c>
      <c r="F48" s="8" t="s">
        <v>87</v>
      </c>
      <c r="G48" s="97">
        <v>1</v>
      </c>
      <c r="H48" s="97">
        <v>33</v>
      </c>
      <c r="I48" s="97">
        <f t="shared" si="4"/>
        <v>33</v>
      </c>
      <c r="J48" s="129"/>
      <c r="K48" s="68"/>
    </row>
    <row r="49" spans="2:15" ht="24" customHeight="1">
      <c r="B49" s="108">
        <v>39</v>
      </c>
      <c r="C49" s="111"/>
      <c r="D49" s="8">
        <v>44772</v>
      </c>
      <c r="E49" s="8" t="s">
        <v>51</v>
      </c>
      <c r="F49" s="8" t="s">
        <v>87</v>
      </c>
      <c r="G49" s="97">
        <v>1</v>
      </c>
      <c r="H49" s="97">
        <v>58</v>
      </c>
      <c r="I49" s="97">
        <f t="shared" si="4"/>
        <v>58</v>
      </c>
      <c r="J49" s="129"/>
    </row>
    <row r="50" spans="2:15" ht="24" customHeight="1">
      <c r="B50" s="108">
        <v>40</v>
      </c>
      <c r="C50" s="111"/>
      <c r="D50" s="8">
        <v>44772</v>
      </c>
      <c r="E50" s="8" t="s">
        <v>51</v>
      </c>
      <c r="F50" s="8" t="s">
        <v>87</v>
      </c>
      <c r="G50" s="97">
        <v>1</v>
      </c>
      <c r="H50" s="97">
        <v>141</v>
      </c>
      <c r="I50" s="97">
        <f t="shared" si="4"/>
        <v>141</v>
      </c>
      <c r="J50" s="129"/>
    </row>
    <row r="51" spans="2:15" ht="24" customHeight="1">
      <c r="B51" s="108">
        <v>41</v>
      </c>
      <c r="C51" s="111"/>
      <c r="D51" s="8">
        <v>44773</v>
      </c>
      <c r="E51" s="8" t="s">
        <v>51</v>
      </c>
      <c r="F51" s="8" t="s">
        <v>87</v>
      </c>
      <c r="G51" s="97">
        <v>1</v>
      </c>
      <c r="H51" s="97">
        <v>38</v>
      </c>
      <c r="I51" s="97">
        <f t="shared" si="4"/>
        <v>38</v>
      </c>
      <c r="J51" s="130"/>
    </row>
    <row r="52" spans="2:15" ht="24" customHeight="1">
      <c r="H52" s="63" t="s">
        <v>168</v>
      </c>
      <c r="I52" s="58">
        <f>SUM(I39:I51)</f>
        <v>1618.01</v>
      </c>
    </row>
    <row r="53" spans="2:15" ht="24" customHeight="1">
      <c r="B53" s="28">
        <v>41</v>
      </c>
      <c r="C53" s="126" t="s">
        <v>98</v>
      </c>
      <c r="D53" s="8">
        <v>44771</v>
      </c>
      <c r="E53" s="8" t="s">
        <v>90</v>
      </c>
      <c r="F53" s="15" t="s">
        <v>88</v>
      </c>
      <c r="G53" s="6">
        <v>1</v>
      </c>
      <c r="H53" s="6">
        <v>33.770000000000003</v>
      </c>
      <c r="I53" s="6">
        <f>H53*G53</f>
        <v>33.770000000000003</v>
      </c>
      <c r="J53" s="131" t="s">
        <v>177</v>
      </c>
      <c r="M53" s="67"/>
      <c r="O53" s="14"/>
    </row>
    <row r="54" spans="2:15" ht="24" customHeight="1">
      <c r="B54" s="81">
        <v>42</v>
      </c>
      <c r="C54" s="127"/>
      <c r="D54" s="8">
        <v>44772</v>
      </c>
      <c r="E54" s="8" t="s">
        <v>89</v>
      </c>
      <c r="F54" s="15" t="s">
        <v>88</v>
      </c>
      <c r="G54" s="6">
        <v>1</v>
      </c>
      <c r="H54" s="6">
        <v>152.19999999999999</v>
      </c>
      <c r="I54" s="6">
        <f>H54*G54</f>
        <v>152.19999999999999</v>
      </c>
      <c r="J54" s="132"/>
      <c r="M54" s="67"/>
      <c r="O54" s="14"/>
    </row>
    <row r="55" spans="2:15" ht="24" customHeight="1">
      <c r="B55" s="81">
        <v>43</v>
      </c>
      <c r="C55" s="127"/>
      <c r="D55" s="8">
        <v>44773</v>
      </c>
      <c r="E55" s="8" t="s">
        <v>89</v>
      </c>
      <c r="F55" s="15" t="s">
        <v>99</v>
      </c>
      <c r="G55" s="6">
        <v>1</v>
      </c>
      <c r="H55" s="6">
        <v>149.25</v>
      </c>
      <c r="I55" s="6">
        <f>H55*G55</f>
        <v>149.25</v>
      </c>
      <c r="J55" s="132"/>
      <c r="M55" s="67"/>
      <c r="O55" s="14"/>
    </row>
    <row r="56" spans="2:15" ht="24" customHeight="1">
      <c r="B56" s="81">
        <v>44</v>
      </c>
      <c r="C56" s="127"/>
      <c r="D56" s="8">
        <v>44770</v>
      </c>
      <c r="E56" s="8" t="s">
        <v>95</v>
      </c>
      <c r="F56" s="15" t="s">
        <v>77</v>
      </c>
      <c r="G56" s="6">
        <v>1</v>
      </c>
      <c r="H56" s="6">
        <v>69.11</v>
      </c>
      <c r="I56" s="6">
        <f>G56*H56</f>
        <v>69.11</v>
      </c>
      <c r="J56" s="132"/>
      <c r="M56" s="67"/>
      <c r="O56" s="14"/>
    </row>
    <row r="57" spans="2:15" ht="24" customHeight="1">
      <c r="B57" s="81">
        <v>45</v>
      </c>
      <c r="C57" s="127"/>
      <c r="D57" s="8">
        <v>44773</v>
      </c>
      <c r="E57" s="8" t="s">
        <v>95</v>
      </c>
      <c r="F57" s="15" t="s">
        <v>78</v>
      </c>
      <c r="G57" s="6">
        <v>1</v>
      </c>
      <c r="H57" s="6">
        <v>79.77</v>
      </c>
      <c r="I57" s="6">
        <f>G57*H57</f>
        <v>79.77</v>
      </c>
      <c r="J57" s="132"/>
      <c r="M57" s="67"/>
      <c r="N57" s="68"/>
    </row>
    <row r="58" spans="2:15" ht="24" customHeight="1">
      <c r="B58" s="81">
        <v>46</v>
      </c>
      <c r="C58" s="127"/>
      <c r="D58" s="8">
        <v>44770</v>
      </c>
      <c r="E58" s="8" t="s">
        <v>49</v>
      </c>
      <c r="F58" s="15" t="s">
        <v>100</v>
      </c>
      <c r="G58" s="6">
        <v>1</v>
      </c>
      <c r="H58" s="6">
        <v>76</v>
      </c>
      <c r="I58" s="6">
        <f>H58*G58</f>
        <v>76</v>
      </c>
      <c r="J58" s="132"/>
      <c r="M58" s="67"/>
    </row>
    <row r="59" spans="2:15" ht="24" customHeight="1">
      <c r="B59" s="81">
        <v>47</v>
      </c>
      <c r="C59" s="127"/>
      <c r="D59" s="8">
        <v>44773</v>
      </c>
      <c r="E59" s="8" t="s">
        <v>49</v>
      </c>
      <c r="F59" s="15" t="s">
        <v>101</v>
      </c>
      <c r="G59" s="6">
        <v>1</v>
      </c>
      <c r="H59" s="6">
        <v>79</v>
      </c>
      <c r="I59" s="6">
        <f>H59*G59</f>
        <v>79</v>
      </c>
      <c r="J59" s="133"/>
    </row>
    <row r="60" spans="2:15" ht="24" customHeight="1">
      <c r="G60" s="23"/>
      <c r="H60" s="63" t="s">
        <v>168</v>
      </c>
      <c r="I60" s="58">
        <f>SUM(I53:I59)</f>
        <v>639.1</v>
      </c>
      <c r="J60" s="23"/>
    </row>
    <row r="61" spans="2:15" ht="24" customHeight="1">
      <c r="H61" s="23"/>
    </row>
    <row r="62" spans="2:15" ht="24" customHeight="1">
      <c r="H62" s="23"/>
    </row>
    <row r="63" spans="2:15" ht="24" customHeight="1">
      <c r="H63" s="109" t="s">
        <v>167</v>
      </c>
      <c r="I63" s="109">
        <f>I60+I52+I27+I24+I13+I10+I38</f>
        <v>8034.8600000000006</v>
      </c>
    </row>
  </sheetData>
  <mergeCells count="12">
    <mergeCell ref="C53:C59"/>
    <mergeCell ref="C7:C9"/>
    <mergeCell ref="C11:C12"/>
    <mergeCell ref="B5:J5"/>
    <mergeCell ref="J28:J51"/>
    <mergeCell ref="J25:J26"/>
    <mergeCell ref="C14:C23"/>
    <mergeCell ref="C25:C26"/>
    <mergeCell ref="C28:C37"/>
    <mergeCell ref="J14:J23"/>
    <mergeCell ref="J53:J59"/>
    <mergeCell ref="C39:C51"/>
  </mergeCells>
  <phoneticPr fontId="1" type="noConversion"/>
  <pageMargins left="0.7" right="0.7" top="0.75" bottom="0.75" header="0.3" footer="0.3"/>
  <pageSetup paperSize="9" scale="52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AEB95-A5DC-9849-9210-E64317C2BE0E}">
  <sheetPr>
    <pageSetUpPr fitToPage="1"/>
  </sheetPr>
  <dimension ref="B4:N73"/>
  <sheetViews>
    <sheetView topLeftCell="A29" zoomScale="56" zoomScaleNormal="67" workbookViewId="0">
      <selection activeCell="H72" sqref="H68:H72"/>
    </sheetView>
  </sheetViews>
  <sheetFormatPr baseColWidth="10" defaultRowHeight="15"/>
  <cols>
    <col min="3" max="3" width="18.33203125" customWidth="1"/>
    <col min="4" max="4" width="10.83203125" style="1"/>
    <col min="5" max="5" width="29.83203125" customWidth="1"/>
    <col min="6" max="6" width="39.6640625" style="1" customWidth="1"/>
    <col min="9" max="9" width="21.6640625" customWidth="1"/>
    <col min="10" max="10" width="27" customWidth="1"/>
  </cols>
  <sheetData>
    <row r="4" spans="2:10" ht="18">
      <c r="B4" s="4"/>
      <c r="C4" s="4"/>
      <c r="D4" s="4"/>
      <c r="E4" s="4"/>
      <c r="F4" s="4"/>
    </row>
    <row r="5" spans="2:10" ht="26">
      <c r="B5" s="119" t="s">
        <v>169</v>
      </c>
      <c r="C5" s="119"/>
      <c r="D5" s="119"/>
      <c r="E5" s="119"/>
      <c r="F5" s="119"/>
      <c r="G5" s="119"/>
      <c r="H5" s="119"/>
      <c r="I5" s="119"/>
      <c r="J5" s="119"/>
    </row>
    <row r="6" spans="2:10">
      <c r="B6" s="20" t="s">
        <v>0</v>
      </c>
      <c r="C6" s="20" t="s">
        <v>1</v>
      </c>
      <c r="D6" s="20" t="s">
        <v>2</v>
      </c>
      <c r="E6" s="20" t="s">
        <v>46</v>
      </c>
      <c r="F6" s="20" t="s">
        <v>3</v>
      </c>
      <c r="G6" s="20" t="s">
        <v>4</v>
      </c>
      <c r="H6" s="20" t="s">
        <v>5</v>
      </c>
      <c r="I6" s="20" t="s">
        <v>6</v>
      </c>
      <c r="J6" s="20" t="s">
        <v>7</v>
      </c>
    </row>
    <row r="7" spans="2:10" ht="18">
      <c r="B7" s="33">
        <v>1</v>
      </c>
      <c r="C7" s="113" t="s">
        <v>96</v>
      </c>
      <c r="D7" s="8" t="s">
        <v>147</v>
      </c>
      <c r="E7" s="8" t="s">
        <v>120</v>
      </c>
      <c r="F7" s="7" t="s">
        <v>24</v>
      </c>
      <c r="G7" s="7">
        <v>1</v>
      </c>
      <c r="H7" s="24">
        <v>350</v>
      </c>
      <c r="I7" s="24">
        <f>H7*G7</f>
        <v>350</v>
      </c>
      <c r="J7" s="48" t="s">
        <v>162</v>
      </c>
    </row>
    <row r="8" spans="2:10" ht="18">
      <c r="B8" s="76">
        <v>2</v>
      </c>
      <c r="C8" s="114"/>
      <c r="D8" s="8" t="s">
        <v>147</v>
      </c>
      <c r="E8" s="8" t="s">
        <v>120</v>
      </c>
      <c r="F8" s="7" t="s">
        <v>25</v>
      </c>
      <c r="G8" s="7">
        <v>1</v>
      </c>
      <c r="H8" s="24">
        <v>533</v>
      </c>
      <c r="I8" s="24">
        <f t="shared" ref="I8:I29" si="0">H8*G8</f>
        <v>533</v>
      </c>
      <c r="J8" s="77" t="s">
        <v>162</v>
      </c>
    </row>
    <row r="9" spans="2:10" ht="18">
      <c r="B9" s="76">
        <v>3</v>
      </c>
      <c r="C9" s="114"/>
      <c r="D9" s="8" t="s">
        <v>147</v>
      </c>
      <c r="E9" s="8" t="s">
        <v>120</v>
      </c>
      <c r="F9" s="7" t="s">
        <v>170</v>
      </c>
      <c r="G9" s="7">
        <v>1</v>
      </c>
      <c r="H9" s="24">
        <v>1233</v>
      </c>
      <c r="I9" s="24">
        <f>H9*G9</f>
        <v>1233</v>
      </c>
      <c r="J9" s="77" t="s">
        <v>162</v>
      </c>
    </row>
    <row r="10" spans="2:10" ht="18">
      <c r="B10" s="76">
        <v>4</v>
      </c>
      <c r="C10" s="114"/>
      <c r="D10" s="8" t="s">
        <v>147</v>
      </c>
      <c r="E10" s="8" t="s">
        <v>120</v>
      </c>
      <c r="F10" s="7" t="s">
        <v>171</v>
      </c>
      <c r="G10" s="7">
        <v>1</v>
      </c>
      <c r="H10" s="24">
        <v>474.98</v>
      </c>
      <c r="I10" s="24">
        <f t="shared" ref="I10:I11" si="1">H10*G10</f>
        <v>474.98</v>
      </c>
      <c r="J10" s="77" t="s">
        <v>162</v>
      </c>
    </row>
    <row r="11" spans="2:10" ht="18">
      <c r="B11" s="76">
        <v>5</v>
      </c>
      <c r="C11" s="115"/>
      <c r="D11" s="8" t="s">
        <v>147</v>
      </c>
      <c r="E11" s="8" t="s">
        <v>120</v>
      </c>
      <c r="F11" s="7" t="s">
        <v>172</v>
      </c>
      <c r="G11" s="7">
        <v>1</v>
      </c>
      <c r="H11" s="24">
        <v>152.80000000000001</v>
      </c>
      <c r="I11" s="24">
        <f t="shared" si="1"/>
        <v>152.80000000000001</v>
      </c>
      <c r="J11" s="77" t="s">
        <v>162</v>
      </c>
    </row>
    <row r="12" spans="2:10" s="23" customFormat="1" ht="18">
      <c r="B12" s="27"/>
      <c r="C12" s="27"/>
      <c r="D12" s="32"/>
      <c r="E12" s="32"/>
      <c r="F12" s="54"/>
      <c r="G12" s="54"/>
      <c r="H12" s="63" t="s">
        <v>168</v>
      </c>
      <c r="I12" s="64">
        <f>SUM(I7:I11)</f>
        <v>2743.78</v>
      </c>
      <c r="J12" s="46"/>
    </row>
    <row r="13" spans="2:10" ht="18">
      <c r="B13" s="33">
        <v>6</v>
      </c>
      <c r="C13" s="111" t="s">
        <v>119</v>
      </c>
      <c r="D13" s="8">
        <v>44779</v>
      </c>
      <c r="E13" s="8" t="s">
        <v>148</v>
      </c>
      <c r="F13" s="7" t="s">
        <v>110</v>
      </c>
      <c r="G13" s="7">
        <v>4</v>
      </c>
      <c r="H13" s="24">
        <v>14</v>
      </c>
      <c r="I13" s="24">
        <f t="shared" si="0"/>
        <v>56</v>
      </c>
      <c r="J13" s="112" t="s">
        <v>156</v>
      </c>
    </row>
    <row r="14" spans="2:10" ht="18">
      <c r="B14" s="76">
        <v>7</v>
      </c>
      <c r="C14" s="111"/>
      <c r="D14" s="8">
        <v>44779</v>
      </c>
      <c r="E14" s="8" t="s">
        <v>107</v>
      </c>
      <c r="F14" s="60" t="s">
        <v>94</v>
      </c>
      <c r="G14" s="60">
        <v>1</v>
      </c>
      <c r="H14" s="24">
        <v>24</v>
      </c>
      <c r="I14" s="24">
        <f t="shared" si="0"/>
        <v>24</v>
      </c>
      <c r="J14" s="112"/>
    </row>
    <row r="15" spans="2:10" ht="19">
      <c r="B15" s="76">
        <v>8</v>
      </c>
      <c r="C15" s="111"/>
      <c r="D15" s="8">
        <v>44778</v>
      </c>
      <c r="E15" s="8" t="s">
        <v>107</v>
      </c>
      <c r="F15" s="25" t="s">
        <v>112</v>
      </c>
      <c r="G15" s="60">
        <v>1</v>
      </c>
      <c r="H15" s="24">
        <v>12.5</v>
      </c>
      <c r="I15" s="24">
        <f t="shared" si="0"/>
        <v>12.5</v>
      </c>
      <c r="J15" s="112"/>
    </row>
    <row r="16" spans="2:10" ht="19">
      <c r="B16" s="76">
        <v>9</v>
      </c>
      <c r="C16" s="111"/>
      <c r="D16" s="8">
        <v>44778</v>
      </c>
      <c r="E16" s="8" t="s">
        <v>107</v>
      </c>
      <c r="F16" s="25" t="s">
        <v>112</v>
      </c>
      <c r="G16" s="60">
        <v>1</v>
      </c>
      <c r="H16" s="24">
        <v>12.5</v>
      </c>
      <c r="I16" s="24">
        <f t="shared" si="0"/>
        <v>12.5</v>
      </c>
      <c r="J16" s="112"/>
    </row>
    <row r="17" spans="2:10" ht="19">
      <c r="B17" s="76">
        <v>10</v>
      </c>
      <c r="C17" s="111"/>
      <c r="D17" s="8">
        <v>44778</v>
      </c>
      <c r="E17" s="8" t="s">
        <v>107</v>
      </c>
      <c r="F17" s="25" t="s">
        <v>112</v>
      </c>
      <c r="G17" s="60">
        <v>1</v>
      </c>
      <c r="H17" s="24">
        <v>10</v>
      </c>
      <c r="I17" s="24">
        <f t="shared" si="0"/>
        <v>10</v>
      </c>
      <c r="J17" s="112"/>
    </row>
    <row r="18" spans="2:10" ht="19">
      <c r="B18" s="76">
        <v>11</v>
      </c>
      <c r="C18" s="111"/>
      <c r="D18" s="8">
        <v>44777</v>
      </c>
      <c r="E18" s="8" t="s">
        <v>107</v>
      </c>
      <c r="F18" s="25" t="s">
        <v>94</v>
      </c>
      <c r="G18" s="60">
        <v>1</v>
      </c>
      <c r="H18" s="24">
        <v>37</v>
      </c>
      <c r="I18" s="24">
        <f t="shared" si="0"/>
        <v>37</v>
      </c>
      <c r="J18" s="112"/>
    </row>
    <row r="19" spans="2:10" ht="19">
      <c r="B19" s="76">
        <v>12</v>
      </c>
      <c r="C19" s="111"/>
      <c r="D19" s="8">
        <v>44778</v>
      </c>
      <c r="E19" s="8" t="s">
        <v>104</v>
      </c>
      <c r="F19" s="25" t="s">
        <v>94</v>
      </c>
      <c r="G19" s="60">
        <v>1</v>
      </c>
      <c r="H19" s="24">
        <v>37</v>
      </c>
      <c r="I19" s="24">
        <f t="shared" si="0"/>
        <v>37</v>
      </c>
      <c r="J19" s="112"/>
    </row>
    <row r="20" spans="2:10" ht="19">
      <c r="B20" s="76">
        <v>13</v>
      </c>
      <c r="C20" s="111"/>
      <c r="D20" s="8">
        <v>44779</v>
      </c>
      <c r="E20" s="8" t="s">
        <v>104</v>
      </c>
      <c r="F20" s="25" t="s">
        <v>149</v>
      </c>
      <c r="G20" s="60">
        <v>1</v>
      </c>
      <c r="H20" s="24">
        <v>22</v>
      </c>
      <c r="I20" s="24">
        <f t="shared" ref="I20:I25" si="2">H20*G20</f>
        <v>22</v>
      </c>
      <c r="J20" s="112"/>
    </row>
    <row r="21" spans="2:10" ht="19">
      <c r="B21" s="76">
        <v>14</v>
      </c>
      <c r="C21" s="111"/>
      <c r="D21" s="8">
        <v>44779</v>
      </c>
      <c r="E21" s="8" t="s">
        <v>104</v>
      </c>
      <c r="F21" s="25" t="s">
        <v>150</v>
      </c>
      <c r="G21" s="60">
        <v>1</v>
      </c>
      <c r="H21" s="24">
        <v>15</v>
      </c>
      <c r="I21" s="24">
        <f t="shared" si="2"/>
        <v>15</v>
      </c>
      <c r="J21" s="112"/>
    </row>
    <row r="22" spans="2:10" ht="19">
      <c r="B22" s="76">
        <v>15</v>
      </c>
      <c r="C22" s="111"/>
      <c r="D22" s="8">
        <v>44779</v>
      </c>
      <c r="E22" s="8" t="s">
        <v>104</v>
      </c>
      <c r="F22" s="25" t="s">
        <v>150</v>
      </c>
      <c r="G22" s="60">
        <v>1</v>
      </c>
      <c r="H22" s="24">
        <v>34</v>
      </c>
      <c r="I22" s="24">
        <f t="shared" si="2"/>
        <v>34</v>
      </c>
      <c r="J22" s="112"/>
    </row>
    <row r="23" spans="2:10" ht="19">
      <c r="B23" s="76">
        <v>16</v>
      </c>
      <c r="C23" s="111"/>
      <c r="D23" s="8">
        <v>44780</v>
      </c>
      <c r="E23" s="8" t="s">
        <v>104</v>
      </c>
      <c r="F23" s="25" t="s">
        <v>150</v>
      </c>
      <c r="G23" s="60">
        <v>1</v>
      </c>
      <c r="H23" s="24">
        <v>24</v>
      </c>
      <c r="I23" s="24">
        <f t="shared" si="2"/>
        <v>24</v>
      </c>
      <c r="J23" s="112"/>
    </row>
    <row r="24" spans="2:10" ht="19">
      <c r="B24" s="76">
        <v>17</v>
      </c>
      <c r="C24" s="111"/>
      <c r="D24" s="8">
        <v>44780</v>
      </c>
      <c r="E24" s="8" t="s">
        <v>104</v>
      </c>
      <c r="F24" s="25" t="s">
        <v>150</v>
      </c>
      <c r="G24" s="60">
        <v>1</v>
      </c>
      <c r="H24" s="24">
        <v>7</v>
      </c>
      <c r="I24" s="24">
        <f t="shared" si="2"/>
        <v>7</v>
      </c>
      <c r="J24" s="112"/>
    </row>
    <row r="25" spans="2:10" ht="19">
      <c r="B25" s="76">
        <v>18</v>
      </c>
      <c r="C25" s="111"/>
      <c r="D25" s="8">
        <v>44778</v>
      </c>
      <c r="E25" s="8" t="s">
        <v>104</v>
      </c>
      <c r="F25" s="25" t="s">
        <v>151</v>
      </c>
      <c r="G25" s="60">
        <v>1</v>
      </c>
      <c r="H25" s="24">
        <v>10</v>
      </c>
      <c r="I25" s="24">
        <f t="shared" si="2"/>
        <v>10</v>
      </c>
      <c r="J25" s="112"/>
    </row>
    <row r="26" spans="2:10" ht="19">
      <c r="B26" s="76">
        <v>19</v>
      </c>
      <c r="C26" s="111"/>
      <c r="D26" s="8">
        <v>44778</v>
      </c>
      <c r="E26" s="8" t="s">
        <v>104</v>
      </c>
      <c r="F26" s="25" t="s">
        <v>151</v>
      </c>
      <c r="G26" s="60">
        <v>1</v>
      </c>
      <c r="H26" s="24">
        <v>5</v>
      </c>
      <c r="I26" s="24">
        <f t="shared" si="0"/>
        <v>5</v>
      </c>
      <c r="J26" s="112"/>
    </row>
    <row r="27" spans="2:10" ht="19">
      <c r="B27" s="76">
        <v>20</v>
      </c>
      <c r="C27" s="111"/>
      <c r="D27" s="8">
        <v>44779</v>
      </c>
      <c r="E27" s="8" t="s">
        <v>104</v>
      </c>
      <c r="F27" s="25" t="s">
        <v>151</v>
      </c>
      <c r="G27" s="60">
        <v>1</v>
      </c>
      <c r="H27" s="24">
        <v>15</v>
      </c>
      <c r="I27" s="24">
        <f t="shared" si="0"/>
        <v>15</v>
      </c>
      <c r="J27" s="112"/>
    </row>
    <row r="28" spans="2:10" ht="19">
      <c r="B28" s="76">
        <v>21</v>
      </c>
      <c r="C28" s="111"/>
      <c r="D28" s="8">
        <v>44779</v>
      </c>
      <c r="E28" s="8" t="s">
        <v>104</v>
      </c>
      <c r="F28" s="25" t="s">
        <v>152</v>
      </c>
      <c r="G28" s="60">
        <v>1</v>
      </c>
      <c r="H28" s="24">
        <v>10</v>
      </c>
      <c r="I28" s="24">
        <f t="shared" si="0"/>
        <v>10</v>
      </c>
      <c r="J28" s="112"/>
    </row>
    <row r="29" spans="2:10" ht="19">
      <c r="B29" s="76">
        <v>22</v>
      </c>
      <c r="C29" s="111"/>
      <c r="D29" s="8">
        <v>44780</v>
      </c>
      <c r="E29" s="8" t="s">
        <v>104</v>
      </c>
      <c r="F29" s="25" t="s">
        <v>153</v>
      </c>
      <c r="G29" s="60">
        <v>1</v>
      </c>
      <c r="H29" s="24">
        <v>49</v>
      </c>
      <c r="I29" s="24">
        <f t="shared" si="0"/>
        <v>49</v>
      </c>
      <c r="J29" s="112"/>
    </row>
    <row r="30" spans="2:10" ht="19">
      <c r="B30" s="76">
        <v>23</v>
      </c>
      <c r="C30" s="111"/>
      <c r="D30" s="8">
        <v>44780</v>
      </c>
      <c r="E30" s="8" t="s">
        <v>104</v>
      </c>
      <c r="F30" s="25" t="s">
        <v>154</v>
      </c>
      <c r="G30" s="60">
        <v>1</v>
      </c>
      <c r="H30" s="24">
        <v>14</v>
      </c>
      <c r="I30" s="24">
        <f>H30*G30</f>
        <v>14</v>
      </c>
      <c r="J30" s="112"/>
    </row>
    <row r="31" spans="2:10" ht="19">
      <c r="B31" s="76">
        <v>24</v>
      </c>
      <c r="C31" s="111"/>
      <c r="D31" s="8">
        <v>44778</v>
      </c>
      <c r="E31" s="8" t="s">
        <v>104</v>
      </c>
      <c r="F31" s="25" t="s">
        <v>155</v>
      </c>
      <c r="G31" s="60">
        <v>1</v>
      </c>
      <c r="H31" s="24">
        <v>140</v>
      </c>
      <c r="I31" s="24">
        <f>H31*G31</f>
        <v>140</v>
      </c>
      <c r="J31" s="112"/>
    </row>
    <row r="32" spans="2:10" ht="19">
      <c r="B32" s="76">
        <v>25</v>
      </c>
      <c r="C32" s="111"/>
      <c r="D32" s="8">
        <v>44778</v>
      </c>
      <c r="E32" s="8" t="s">
        <v>120</v>
      </c>
      <c r="F32" s="25" t="s">
        <v>112</v>
      </c>
      <c r="G32" s="60">
        <v>1</v>
      </c>
      <c r="H32" s="24">
        <v>10</v>
      </c>
      <c r="I32" s="24">
        <f>H32*G32</f>
        <v>10</v>
      </c>
      <c r="J32" s="112"/>
    </row>
    <row r="33" spans="2:10" ht="19">
      <c r="B33" s="76">
        <v>26</v>
      </c>
      <c r="C33" s="111"/>
      <c r="D33" s="8">
        <v>44777</v>
      </c>
      <c r="E33" s="8" t="s">
        <v>120</v>
      </c>
      <c r="F33" s="25" t="s">
        <v>121</v>
      </c>
      <c r="G33" s="60">
        <v>1</v>
      </c>
      <c r="H33" s="24">
        <v>162</v>
      </c>
      <c r="I33" s="24">
        <f>H33*G33</f>
        <v>162</v>
      </c>
      <c r="J33" s="112"/>
    </row>
    <row r="34" spans="2:10" ht="19">
      <c r="B34" s="76">
        <v>27</v>
      </c>
      <c r="C34" s="111"/>
      <c r="D34" s="8">
        <v>44777</v>
      </c>
      <c r="E34" s="8" t="s">
        <v>120</v>
      </c>
      <c r="F34" s="25" t="s">
        <v>121</v>
      </c>
      <c r="G34" s="60">
        <v>1</v>
      </c>
      <c r="H34" s="24">
        <v>42</v>
      </c>
      <c r="I34" s="24">
        <f t="shared" ref="I34:I35" si="3">H34*G34</f>
        <v>42</v>
      </c>
      <c r="J34" s="112"/>
    </row>
    <row r="35" spans="2:10" ht="19">
      <c r="B35" s="76">
        <v>28</v>
      </c>
      <c r="C35" s="111"/>
      <c r="D35" s="8">
        <v>44777</v>
      </c>
      <c r="E35" s="8" t="s">
        <v>120</v>
      </c>
      <c r="F35" s="25" t="s">
        <v>121</v>
      </c>
      <c r="G35" s="60">
        <v>1</v>
      </c>
      <c r="H35" s="24">
        <v>156</v>
      </c>
      <c r="I35" s="24">
        <f t="shared" si="3"/>
        <v>156</v>
      </c>
      <c r="J35" s="112"/>
    </row>
    <row r="36" spans="2:10" ht="18">
      <c r="B36" s="27"/>
      <c r="C36" s="27"/>
      <c r="D36" s="32"/>
      <c r="E36" s="32"/>
      <c r="F36" s="90"/>
      <c r="G36" s="53"/>
      <c r="H36" s="63" t="s">
        <v>168</v>
      </c>
      <c r="I36" s="91">
        <f>SUM(I13:I35)</f>
        <v>904</v>
      </c>
      <c r="J36" s="57"/>
    </row>
    <row r="37" spans="2:10" s="23" customFormat="1" ht="18">
      <c r="B37" s="97">
        <v>29</v>
      </c>
      <c r="C37" s="111" t="s">
        <v>97</v>
      </c>
      <c r="D37" s="2">
        <v>44778</v>
      </c>
      <c r="E37" s="8" t="s">
        <v>120</v>
      </c>
      <c r="F37" s="97" t="s">
        <v>111</v>
      </c>
      <c r="G37" s="97">
        <v>1</v>
      </c>
      <c r="H37" s="24">
        <v>370</v>
      </c>
      <c r="I37" s="24">
        <f>H37*G37</f>
        <v>370</v>
      </c>
      <c r="J37" s="96" t="s">
        <v>177</v>
      </c>
    </row>
    <row r="38" spans="2:10" s="23" customFormat="1" ht="18">
      <c r="B38" s="97">
        <v>30</v>
      </c>
      <c r="C38" s="111"/>
      <c r="D38" s="2">
        <v>44777</v>
      </c>
      <c r="E38" s="8" t="s">
        <v>120</v>
      </c>
      <c r="F38" s="97" t="s">
        <v>111</v>
      </c>
      <c r="G38" s="97">
        <v>1</v>
      </c>
      <c r="H38" s="24">
        <v>305</v>
      </c>
      <c r="I38" s="24">
        <f>H38*G38</f>
        <v>305</v>
      </c>
      <c r="J38" s="96" t="s">
        <v>177</v>
      </c>
    </row>
    <row r="39" spans="2:10" s="23" customFormat="1" ht="18">
      <c r="B39" s="27"/>
      <c r="C39" s="27"/>
      <c r="D39" s="43"/>
      <c r="E39" s="32"/>
      <c r="F39" s="27"/>
      <c r="G39" s="27"/>
      <c r="H39" s="105"/>
      <c r="I39" s="106">
        <f>SUM(I37:I38)</f>
        <v>675</v>
      </c>
      <c r="J39" s="107"/>
    </row>
    <row r="40" spans="2:10" s="23" customFormat="1" ht="48">
      <c r="B40" s="97">
        <v>31</v>
      </c>
      <c r="C40" s="97" t="s">
        <v>188</v>
      </c>
      <c r="D40" s="98">
        <v>44779</v>
      </c>
      <c r="E40" s="8" t="s">
        <v>120</v>
      </c>
      <c r="F40" s="97" t="s">
        <v>189</v>
      </c>
      <c r="G40" s="97">
        <v>1</v>
      </c>
      <c r="H40" s="71">
        <v>743</v>
      </c>
      <c r="I40" s="71">
        <f>H40*G40</f>
        <v>743</v>
      </c>
      <c r="J40" s="99" t="s">
        <v>190</v>
      </c>
    </row>
    <row r="41" spans="2:10" s="44" customFormat="1" ht="18">
      <c r="B41" s="27"/>
      <c r="C41" s="27"/>
      <c r="D41" s="43"/>
      <c r="E41" s="32"/>
      <c r="F41" s="27"/>
      <c r="G41" s="27"/>
      <c r="H41" s="63" t="s">
        <v>168</v>
      </c>
      <c r="I41" s="106">
        <f>I40</f>
        <v>743</v>
      </c>
      <c r="J41" s="107"/>
    </row>
    <row r="42" spans="2:10" ht="18">
      <c r="B42" s="97">
        <v>32</v>
      </c>
      <c r="C42" s="111" t="s">
        <v>183</v>
      </c>
      <c r="D42" s="34">
        <v>44778</v>
      </c>
      <c r="E42" s="8" t="s">
        <v>104</v>
      </c>
      <c r="F42" s="97" t="s">
        <v>103</v>
      </c>
      <c r="G42" s="97">
        <v>1</v>
      </c>
      <c r="H42" s="24">
        <v>99</v>
      </c>
      <c r="I42" s="24">
        <f>H42*G42</f>
        <v>99</v>
      </c>
      <c r="J42" s="112" t="s">
        <v>156</v>
      </c>
    </row>
    <row r="43" spans="2:10" ht="18">
      <c r="B43" s="97">
        <v>33</v>
      </c>
      <c r="C43" s="111"/>
      <c r="D43" s="34">
        <v>44778</v>
      </c>
      <c r="E43" s="8" t="s">
        <v>104</v>
      </c>
      <c r="F43" s="97" t="s">
        <v>103</v>
      </c>
      <c r="G43" s="97">
        <v>1</v>
      </c>
      <c r="H43" s="24">
        <v>93</v>
      </c>
      <c r="I43" s="24">
        <f t="shared" ref="I43:I59" si="4">H43*G43</f>
        <v>93</v>
      </c>
      <c r="J43" s="112"/>
    </row>
    <row r="44" spans="2:10" ht="18">
      <c r="B44" s="97">
        <v>34</v>
      </c>
      <c r="C44" s="111"/>
      <c r="D44" s="34">
        <v>44779</v>
      </c>
      <c r="E44" s="8" t="s">
        <v>104</v>
      </c>
      <c r="F44" s="97" t="s">
        <v>103</v>
      </c>
      <c r="G44" s="97">
        <v>1</v>
      </c>
      <c r="H44" s="24">
        <v>52</v>
      </c>
      <c r="I44" s="24">
        <f t="shared" si="4"/>
        <v>52</v>
      </c>
      <c r="J44" s="112"/>
    </row>
    <row r="45" spans="2:10" ht="18">
      <c r="B45" s="97">
        <v>35</v>
      </c>
      <c r="C45" s="111"/>
      <c r="D45" s="34">
        <v>44779</v>
      </c>
      <c r="E45" s="8" t="s">
        <v>104</v>
      </c>
      <c r="F45" s="97" t="s">
        <v>103</v>
      </c>
      <c r="G45" s="97">
        <v>1</v>
      </c>
      <c r="H45" s="24">
        <v>65</v>
      </c>
      <c r="I45" s="24">
        <f t="shared" si="4"/>
        <v>65</v>
      </c>
      <c r="J45" s="112"/>
    </row>
    <row r="46" spans="2:10" ht="18">
      <c r="B46" s="97">
        <v>36</v>
      </c>
      <c r="C46" s="111"/>
      <c r="D46" s="34">
        <v>44780</v>
      </c>
      <c r="E46" s="8" t="s">
        <v>104</v>
      </c>
      <c r="F46" s="97" t="s">
        <v>103</v>
      </c>
      <c r="G46" s="97">
        <v>1</v>
      </c>
      <c r="H46" s="24">
        <v>47</v>
      </c>
      <c r="I46" s="24">
        <f t="shared" si="4"/>
        <v>47</v>
      </c>
      <c r="J46" s="112"/>
    </row>
    <row r="47" spans="2:10" ht="18">
      <c r="B47" s="97">
        <v>37</v>
      </c>
      <c r="C47" s="111"/>
      <c r="D47" s="34">
        <v>44780</v>
      </c>
      <c r="E47" s="8" t="s">
        <v>107</v>
      </c>
      <c r="F47" s="97" t="s">
        <v>111</v>
      </c>
      <c r="G47" s="97">
        <v>1</v>
      </c>
      <c r="H47" s="24">
        <v>38</v>
      </c>
      <c r="I47" s="24">
        <f t="shared" si="4"/>
        <v>38</v>
      </c>
      <c r="J47" s="112"/>
    </row>
    <row r="48" spans="2:10" ht="18">
      <c r="B48" s="97">
        <v>38</v>
      </c>
      <c r="C48" s="111"/>
      <c r="D48" s="34">
        <v>44779</v>
      </c>
      <c r="E48" s="8" t="s">
        <v>107</v>
      </c>
      <c r="F48" s="97" t="s">
        <v>111</v>
      </c>
      <c r="G48" s="97">
        <v>1</v>
      </c>
      <c r="H48" s="24">
        <v>48</v>
      </c>
      <c r="I48" s="24">
        <f t="shared" si="4"/>
        <v>48</v>
      </c>
      <c r="J48" s="112"/>
    </row>
    <row r="49" spans="2:14" ht="18">
      <c r="B49" s="97">
        <v>39</v>
      </c>
      <c r="C49" s="111"/>
      <c r="D49" s="34">
        <v>44777</v>
      </c>
      <c r="E49" s="8" t="s">
        <v>49</v>
      </c>
      <c r="F49" s="97" t="s">
        <v>113</v>
      </c>
      <c r="G49" s="97">
        <v>1</v>
      </c>
      <c r="H49" s="24">
        <v>142</v>
      </c>
      <c r="I49" s="24">
        <f t="shared" si="4"/>
        <v>142</v>
      </c>
      <c r="J49" s="112"/>
    </row>
    <row r="50" spans="2:14" ht="18">
      <c r="B50" s="97">
        <v>40</v>
      </c>
      <c r="C50" s="111"/>
      <c r="D50" s="34">
        <v>44778</v>
      </c>
      <c r="E50" s="8" t="s">
        <v>49</v>
      </c>
      <c r="F50" s="97" t="s">
        <v>113</v>
      </c>
      <c r="G50" s="97">
        <v>1</v>
      </c>
      <c r="H50" s="24">
        <v>80</v>
      </c>
      <c r="I50" s="24">
        <f t="shared" si="4"/>
        <v>80</v>
      </c>
      <c r="J50" s="112"/>
    </row>
    <row r="51" spans="2:14" ht="18">
      <c r="B51" s="97">
        <v>41</v>
      </c>
      <c r="C51" s="111"/>
      <c r="D51" s="34">
        <v>44780</v>
      </c>
      <c r="E51" s="8" t="s">
        <v>49</v>
      </c>
      <c r="F51" s="97" t="s">
        <v>113</v>
      </c>
      <c r="G51" s="97">
        <v>1</v>
      </c>
      <c r="H51" s="24">
        <v>63.15</v>
      </c>
      <c r="I51" s="24">
        <f t="shared" si="4"/>
        <v>63.15</v>
      </c>
      <c r="J51" s="112"/>
    </row>
    <row r="52" spans="2:14" ht="18">
      <c r="B52" s="97">
        <v>42</v>
      </c>
      <c r="C52" s="111"/>
      <c r="D52" s="34">
        <v>44777</v>
      </c>
      <c r="E52" s="8" t="s">
        <v>120</v>
      </c>
      <c r="F52" s="97" t="s">
        <v>111</v>
      </c>
      <c r="G52" s="97">
        <v>1</v>
      </c>
      <c r="H52" s="24">
        <v>32</v>
      </c>
      <c r="I52" s="24">
        <f t="shared" si="4"/>
        <v>32</v>
      </c>
      <c r="J52" s="112"/>
    </row>
    <row r="53" spans="2:14" ht="18">
      <c r="B53" s="97">
        <v>43</v>
      </c>
      <c r="C53" s="111"/>
      <c r="D53" s="2">
        <v>44777</v>
      </c>
      <c r="E53" s="8" t="s">
        <v>120</v>
      </c>
      <c r="F53" s="97" t="s">
        <v>111</v>
      </c>
      <c r="G53" s="97">
        <v>1</v>
      </c>
      <c r="H53" s="24">
        <v>71</v>
      </c>
      <c r="I53" s="24">
        <f t="shared" si="4"/>
        <v>71</v>
      </c>
      <c r="J53" s="112"/>
    </row>
    <row r="54" spans="2:14" ht="18">
      <c r="B54" s="97">
        <v>44</v>
      </c>
      <c r="C54" s="111"/>
      <c r="D54" s="2">
        <v>44777</v>
      </c>
      <c r="E54" s="8" t="s">
        <v>120</v>
      </c>
      <c r="F54" s="97" t="s">
        <v>111</v>
      </c>
      <c r="G54" s="97">
        <v>1</v>
      </c>
      <c r="H54" s="24">
        <v>33</v>
      </c>
      <c r="I54" s="24">
        <f t="shared" si="4"/>
        <v>33</v>
      </c>
      <c r="J54" s="112"/>
    </row>
    <row r="55" spans="2:14" ht="18">
      <c r="B55" s="97">
        <v>45</v>
      </c>
      <c r="C55" s="111"/>
      <c r="D55" s="2">
        <v>44777</v>
      </c>
      <c r="E55" s="8" t="s">
        <v>120</v>
      </c>
      <c r="F55" s="97" t="s">
        <v>111</v>
      </c>
      <c r="G55" s="97">
        <v>1</v>
      </c>
      <c r="H55" s="24">
        <v>61</v>
      </c>
      <c r="I55" s="24">
        <f t="shared" si="4"/>
        <v>61</v>
      </c>
      <c r="J55" s="112"/>
    </row>
    <row r="56" spans="2:14" ht="18">
      <c r="B56" s="97">
        <v>46</v>
      </c>
      <c r="C56" s="111"/>
      <c r="D56" s="2">
        <v>44778</v>
      </c>
      <c r="E56" s="8" t="s">
        <v>120</v>
      </c>
      <c r="F56" s="97" t="s">
        <v>111</v>
      </c>
      <c r="G56" s="97">
        <v>1</v>
      </c>
      <c r="H56" s="24">
        <v>103</v>
      </c>
      <c r="I56" s="24">
        <f t="shared" si="4"/>
        <v>103</v>
      </c>
      <c r="J56" s="112"/>
    </row>
    <row r="57" spans="2:14" ht="18">
      <c r="B57" s="97">
        <v>47</v>
      </c>
      <c r="C57" s="111"/>
      <c r="D57" s="2">
        <v>44780</v>
      </c>
      <c r="E57" s="8" t="s">
        <v>120</v>
      </c>
      <c r="F57" s="97" t="s">
        <v>111</v>
      </c>
      <c r="G57" s="97">
        <v>1</v>
      </c>
      <c r="H57" s="24">
        <v>48.8</v>
      </c>
      <c r="I57" s="24">
        <f t="shared" si="4"/>
        <v>48.8</v>
      </c>
      <c r="J57" s="112" t="s">
        <v>156</v>
      </c>
      <c r="M57" s="14"/>
      <c r="N57" s="68"/>
    </row>
    <row r="58" spans="2:14" ht="18">
      <c r="B58" s="97">
        <v>48</v>
      </c>
      <c r="C58" s="111"/>
      <c r="D58" s="2">
        <v>44780</v>
      </c>
      <c r="E58" s="8" t="s">
        <v>120</v>
      </c>
      <c r="F58" s="97" t="s">
        <v>111</v>
      </c>
      <c r="G58" s="97">
        <v>1</v>
      </c>
      <c r="H58" s="24">
        <v>83</v>
      </c>
      <c r="I58" s="24">
        <f t="shared" si="4"/>
        <v>83</v>
      </c>
      <c r="J58" s="112"/>
      <c r="M58" s="14"/>
      <c r="N58" s="68"/>
    </row>
    <row r="59" spans="2:14" ht="18">
      <c r="B59" s="97">
        <v>49</v>
      </c>
      <c r="C59" s="111"/>
      <c r="D59" s="2">
        <v>44780</v>
      </c>
      <c r="E59" s="8" t="s">
        <v>120</v>
      </c>
      <c r="F59" s="97" t="s">
        <v>111</v>
      </c>
      <c r="G59" s="97">
        <v>1</v>
      </c>
      <c r="H59" s="24">
        <v>22</v>
      </c>
      <c r="I59" s="24">
        <f t="shared" si="4"/>
        <v>22</v>
      </c>
      <c r="J59" s="112"/>
      <c r="M59" s="14"/>
      <c r="N59" s="68"/>
    </row>
    <row r="60" spans="2:14" ht="18">
      <c r="B60" s="97">
        <v>50</v>
      </c>
      <c r="C60" s="111"/>
      <c r="D60" s="2">
        <v>44780</v>
      </c>
      <c r="E60" s="8" t="s">
        <v>120</v>
      </c>
      <c r="F60" s="97" t="s">
        <v>111</v>
      </c>
      <c r="G60" s="97">
        <v>1</v>
      </c>
      <c r="H60" s="24">
        <v>67.5</v>
      </c>
      <c r="I60" s="24">
        <f>H60*G60</f>
        <v>67.5</v>
      </c>
      <c r="J60" s="112"/>
      <c r="M60" s="14"/>
      <c r="N60" s="68"/>
    </row>
    <row r="61" spans="2:14" ht="17">
      <c r="B61" s="23"/>
      <c r="C61" s="23"/>
      <c r="D61" s="31"/>
      <c r="E61" s="23"/>
      <c r="F61" s="31"/>
      <c r="G61" s="23"/>
      <c r="H61" s="63" t="s">
        <v>168</v>
      </c>
      <c r="I61" s="63">
        <f>SUM(I42:I60)</f>
        <v>1248.45</v>
      </c>
      <c r="J61" s="23"/>
    </row>
    <row r="62" spans="2:14" ht="18">
      <c r="B62" s="28">
        <v>51</v>
      </c>
      <c r="C62" s="126" t="s">
        <v>98</v>
      </c>
      <c r="D62" s="8">
        <v>44777</v>
      </c>
      <c r="E62" s="8" t="s">
        <v>107</v>
      </c>
      <c r="F62" s="8" t="s">
        <v>108</v>
      </c>
      <c r="G62" s="28">
        <v>1</v>
      </c>
      <c r="H62" s="24">
        <v>86</v>
      </c>
      <c r="I62" s="24">
        <f t="shared" ref="I62:I67" si="5">H62*G62</f>
        <v>86</v>
      </c>
      <c r="J62" s="3" t="s">
        <v>177</v>
      </c>
    </row>
    <row r="63" spans="2:14" ht="18">
      <c r="B63" s="76">
        <v>52</v>
      </c>
      <c r="C63" s="126"/>
      <c r="D63" s="8">
        <v>44780</v>
      </c>
      <c r="E63" s="8" t="s">
        <v>107</v>
      </c>
      <c r="F63" s="8" t="s">
        <v>109</v>
      </c>
      <c r="G63" s="28">
        <v>1</v>
      </c>
      <c r="H63" s="24">
        <v>97</v>
      </c>
      <c r="I63" s="24">
        <f t="shared" si="5"/>
        <v>97</v>
      </c>
      <c r="J63" s="3" t="s">
        <v>177</v>
      </c>
      <c r="M63" s="67"/>
      <c r="N63" s="68"/>
    </row>
    <row r="64" spans="2:14" ht="18">
      <c r="B64" s="76">
        <v>53</v>
      </c>
      <c r="C64" s="126"/>
      <c r="D64" s="2" t="s">
        <v>8</v>
      </c>
      <c r="E64" s="8" t="s">
        <v>49</v>
      </c>
      <c r="F64" s="29" t="s">
        <v>114</v>
      </c>
      <c r="G64" s="28">
        <v>1</v>
      </c>
      <c r="H64" s="24">
        <v>83</v>
      </c>
      <c r="I64" s="24">
        <f t="shared" si="5"/>
        <v>83</v>
      </c>
      <c r="J64" s="3" t="s">
        <v>177</v>
      </c>
      <c r="M64" s="67"/>
      <c r="N64" s="68"/>
    </row>
    <row r="65" spans="2:14" ht="18">
      <c r="B65" s="76">
        <v>54</v>
      </c>
      <c r="C65" s="126"/>
      <c r="D65" s="30">
        <v>44778</v>
      </c>
      <c r="E65" s="8" t="s">
        <v>115</v>
      </c>
      <c r="F65" s="8" t="s">
        <v>108</v>
      </c>
      <c r="G65" s="28">
        <v>1</v>
      </c>
      <c r="H65" s="24">
        <v>93</v>
      </c>
      <c r="I65" s="24">
        <f t="shared" si="5"/>
        <v>93</v>
      </c>
      <c r="J65" s="3" t="s">
        <v>177</v>
      </c>
      <c r="M65" s="67"/>
      <c r="N65" s="68"/>
    </row>
    <row r="66" spans="2:14" ht="18">
      <c r="B66" s="76">
        <v>55</v>
      </c>
      <c r="C66" s="126"/>
      <c r="D66" s="8">
        <v>44777</v>
      </c>
      <c r="E66" s="8" t="s">
        <v>95</v>
      </c>
      <c r="F66" s="37" t="s">
        <v>117</v>
      </c>
      <c r="G66" s="28">
        <v>1</v>
      </c>
      <c r="H66" s="24">
        <v>92.59</v>
      </c>
      <c r="I66" s="24">
        <f t="shared" si="5"/>
        <v>92.59</v>
      </c>
      <c r="J66" s="3" t="s">
        <v>177</v>
      </c>
    </row>
    <row r="67" spans="2:14" ht="18">
      <c r="B67" s="76">
        <v>56</v>
      </c>
      <c r="C67" s="126"/>
      <c r="D67" s="8">
        <v>44780</v>
      </c>
      <c r="E67" s="8" t="s">
        <v>95</v>
      </c>
      <c r="F67" s="37" t="s">
        <v>118</v>
      </c>
      <c r="G67" s="28">
        <v>1</v>
      </c>
      <c r="H67" s="24">
        <v>55.66</v>
      </c>
      <c r="I67" s="24">
        <f t="shared" si="5"/>
        <v>55.66</v>
      </c>
      <c r="J67" s="3" t="s">
        <v>177</v>
      </c>
    </row>
    <row r="68" spans="2:14" ht="18">
      <c r="B68" s="23"/>
      <c r="C68" s="23"/>
      <c r="D68" s="31"/>
      <c r="E68" s="23"/>
      <c r="F68" s="31"/>
      <c r="G68" s="27"/>
      <c r="H68" s="63" t="s">
        <v>168</v>
      </c>
      <c r="I68" s="58">
        <f>SUM(I62:I67)</f>
        <v>507.25</v>
      </c>
      <c r="J68" s="23"/>
    </row>
    <row r="69" spans="2:14">
      <c r="B69" s="23"/>
      <c r="C69" s="23"/>
      <c r="D69" s="31"/>
      <c r="E69" s="23"/>
      <c r="F69" s="31"/>
      <c r="G69" s="23"/>
      <c r="H69" s="23"/>
      <c r="I69" s="23"/>
      <c r="J69" s="23"/>
    </row>
    <row r="70" spans="2:14">
      <c r="B70" s="23"/>
      <c r="C70" s="23"/>
      <c r="D70" s="31"/>
      <c r="E70" s="23"/>
      <c r="F70" s="31"/>
      <c r="G70" s="23"/>
      <c r="H70" s="23"/>
      <c r="I70" s="23"/>
      <c r="J70" s="23"/>
    </row>
    <row r="71" spans="2:14">
      <c r="B71" s="23"/>
      <c r="C71" s="23"/>
      <c r="D71" s="31"/>
      <c r="E71" s="23"/>
      <c r="F71" s="31"/>
      <c r="G71" s="23"/>
      <c r="H71" s="109" t="s">
        <v>167</v>
      </c>
      <c r="I71" s="109">
        <f>I68+I61+I41+I39+I36+I12</f>
        <v>6821.48</v>
      </c>
      <c r="J71" s="23"/>
      <c r="K71" s="68"/>
    </row>
    <row r="73" spans="2:14">
      <c r="K73" s="68"/>
    </row>
  </sheetData>
  <mergeCells count="9">
    <mergeCell ref="B5:J5"/>
    <mergeCell ref="C62:C67"/>
    <mergeCell ref="C13:C35"/>
    <mergeCell ref="J13:J35"/>
    <mergeCell ref="J57:J60"/>
    <mergeCell ref="J42:J56"/>
    <mergeCell ref="C7:C11"/>
    <mergeCell ref="C37:C38"/>
    <mergeCell ref="C42:C60"/>
  </mergeCells>
  <phoneticPr fontId="1" type="noConversion"/>
  <pageMargins left="0.7" right="0.7" top="0.75" bottom="0.75" header="0.3" footer="0.3"/>
  <pageSetup paperSize="9" scale="45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59369-96FE-8241-811B-DEE2A482887B}">
  <sheetPr>
    <pageSetUpPr fitToPage="1"/>
  </sheetPr>
  <dimension ref="B4:O75"/>
  <sheetViews>
    <sheetView topLeftCell="A47" zoomScale="83" workbookViewId="0">
      <selection activeCell="H70" sqref="H70"/>
    </sheetView>
  </sheetViews>
  <sheetFormatPr baseColWidth="10" defaultRowHeight="15"/>
  <cols>
    <col min="3" max="3" width="23" customWidth="1"/>
    <col min="4" max="4" width="10.83203125" style="1"/>
    <col min="5" max="5" width="15.83203125" customWidth="1"/>
    <col min="6" max="6" width="36" style="1" customWidth="1"/>
    <col min="9" max="9" width="21.6640625" customWidth="1"/>
    <col min="10" max="10" width="18.5" customWidth="1"/>
  </cols>
  <sheetData>
    <row r="4" spans="2:10" ht="18">
      <c r="B4" s="4"/>
      <c r="C4" s="4"/>
      <c r="D4" s="4"/>
      <c r="E4" s="4"/>
      <c r="F4" s="4"/>
    </row>
    <row r="5" spans="2:10" ht="26">
      <c r="B5" s="119" t="s">
        <v>166</v>
      </c>
      <c r="C5" s="119"/>
      <c r="D5" s="119"/>
      <c r="E5" s="119"/>
      <c r="F5" s="119"/>
      <c r="G5" s="119"/>
      <c r="H5" s="119"/>
      <c r="I5" s="119"/>
      <c r="J5" s="119"/>
    </row>
    <row r="6" spans="2:10">
      <c r="B6" s="20" t="s">
        <v>0</v>
      </c>
      <c r="C6" s="20" t="s">
        <v>1</v>
      </c>
      <c r="D6" s="20" t="s">
        <v>2</v>
      </c>
      <c r="E6" s="20" t="s">
        <v>46</v>
      </c>
      <c r="F6" s="20" t="s">
        <v>3</v>
      </c>
      <c r="G6" s="20" t="s">
        <v>4</v>
      </c>
      <c r="H6" s="20" t="s">
        <v>5</v>
      </c>
      <c r="I6" s="20" t="s">
        <v>6</v>
      </c>
      <c r="J6" s="20" t="s">
        <v>7</v>
      </c>
    </row>
    <row r="7" spans="2:10" ht="18">
      <c r="B7" s="81">
        <v>1</v>
      </c>
      <c r="C7" s="81" t="s">
        <v>96</v>
      </c>
      <c r="D7" s="38">
        <v>44783</v>
      </c>
      <c r="E7" s="7" t="s">
        <v>120</v>
      </c>
      <c r="F7" s="7" t="s">
        <v>30</v>
      </c>
      <c r="G7" s="7">
        <v>2</v>
      </c>
      <c r="H7" s="24">
        <v>45.03</v>
      </c>
      <c r="I7" s="24">
        <f>H7*G7</f>
        <v>90.06</v>
      </c>
      <c r="J7" s="21" t="s">
        <v>162</v>
      </c>
    </row>
    <row r="8" spans="2:10" s="23" customFormat="1" ht="18">
      <c r="B8" s="27"/>
      <c r="C8" s="27"/>
      <c r="D8" s="94"/>
      <c r="E8" s="54"/>
      <c r="F8" s="54"/>
      <c r="G8" s="54"/>
      <c r="H8" s="63" t="s">
        <v>168</v>
      </c>
      <c r="I8" s="58">
        <f>I7</f>
        <v>90.06</v>
      </c>
      <c r="J8" s="93"/>
    </row>
    <row r="9" spans="2:10" ht="18">
      <c r="B9" s="81">
        <v>2</v>
      </c>
      <c r="C9" s="111" t="s">
        <v>146</v>
      </c>
      <c r="D9" s="8">
        <v>44786</v>
      </c>
      <c r="E9" s="7" t="s">
        <v>120</v>
      </c>
      <c r="F9" s="7" t="s">
        <v>121</v>
      </c>
      <c r="G9" s="7">
        <v>1</v>
      </c>
      <c r="H9" s="24">
        <v>259</v>
      </c>
      <c r="I9" s="24">
        <f t="shared" ref="I9:I48" si="0">H9*G9</f>
        <v>259</v>
      </c>
      <c r="J9" s="21" t="s">
        <v>177</v>
      </c>
    </row>
    <row r="10" spans="2:10" ht="18">
      <c r="B10" s="81">
        <v>3</v>
      </c>
      <c r="C10" s="111"/>
      <c r="D10" s="8">
        <v>44784</v>
      </c>
      <c r="E10" s="8" t="s">
        <v>107</v>
      </c>
      <c r="F10" s="36" t="s">
        <v>122</v>
      </c>
      <c r="G10" s="81">
        <v>1</v>
      </c>
      <c r="H10" s="24">
        <v>99.78</v>
      </c>
      <c r="I10" s="24">
        <f t="shared" si="0"/>
        <v>99.78</v>
      </c>
      <c r="J10" s="21" t="s">
        <v>177</v>
      </c>
    </row>
    <row r="11" spans="2:10" ht="18">
      <c r="B11" s="81">
        <v>4</v>
      </c>
      <c r="C11" s="111"/>
      <c r="D11" s="8">
        <v>44784</v>
      </c>
      <c r="E11" s="8" t="s">
        <v>107</v>
      </c>
      <c r="F11" s="36" t="s">
        <v>123</v>
      </c>
      <c r="G11" s="81">
        <v>1</v>
      </c>
      <c r="H11" s="24">
        <v>21</v>
      </c>
      <c r="I11" s="24">
        <f t="shared" si="0"/>
        <v>21</v>
      </c>
      <c r="J11" s="21" t="s">
        <v>177</v>
      </c>
    </row>
    <row r="12" spans="2:10" ht="18">
      <c r="B12" s="81">
        <v>5</v>
      </c>
      <c r="C12" s="111"/>
      <c r="D12" s="8">
        <v>44785</v>
      </c>
      <c r="E12" s="8" t="s">
        <v>104</v>
      </c>
      <c r="F12" s="35" t="s">
        <v>116</v>
      </c>
      <c r="G12" s="81">
        <v>1</v>
      </c>
      <c r="H12" s="24">
        <v>21</v>
      </c>
      <c r="I12" s="24">
        <f t="shared" si="0"/>
        <v>21</v>
      </c>
      <c r="J12" s="21" t="s">
        <v>177</v>
      </c>
    </row>
    <row r="13" spans="2:10" ht="18">
      <c r="B13" s="81">
        <v>6</v>
      </c>
      <c r="C13" s="111"/>
      <c r="D13" s="8">
        <v>44785</v>
      </c>
      <c r="E13" s="8" t="s">
        <v>104</v>
      </c>
      <c r="F13" s="35" t="s">
        <v>116</v>
      </c>
      <c r="G13" s="81">
        <v>1</v>
      </c>
      <c r="H13" s="24">
        <v>21</v>
      </c>
      <c r="I13" s="24">
        <f t="shared" si="0"/>
        <v>21</v>
      </c>
      <c r="J13" s="21" t="s">
        <v>177</v>
      </c>
    </row>
    <row r="14" spans="2:10" s="23" customFormat="1" ht="18">
      <c r="B14" s="27"/>
      <c r="C14" s="87"/>
      <c r="D14" s="32"/>
      <c r="E14" s="32"/>
      <c r="F14" s="92"/>
      <c r="G14" s="27"/>
      <c r="H14" s="63" t="s">
        <v>168</v>
      </c>
      <c r="I14" s="58">
        <f>SUM(I9:I13)</f>
        <v>421.78</v>
      </c>
      <c r="J14" s="93"/>
    </row>
    <row r="15" spans="2:10" ht="18">
      <c r="B15" s="81">
        <v>7</v>
      </c>
      <c r="C15" s="111" t="s">
        <v>182</v>
      </c>
      <c r="D15" s="8">
        <v>44786</v>
      </c>
      <c r="E15" s="8" t="s">
        <v>104</v>
      </c>
      <c r="F15" s="35" t="s">
        <v>116</v>
      </c>
      <c r="G15" s="81">
        <v>1</v>
      </c>
      <c r="H15" s="24">
        <v>21</v>
      </c>
      <c r="I15" s="24">
        <f t="shared" ref="I15:I23" si="1">H15*G15</f>
        <v>21</v>
      </c>
      <c r="J15" s="134" t="s">
        <v>156</v>
      </c>
    </row>
    <row r="16" spans="2:10" ht="18">
      <c r="B16" s="81">
        <v>8</v>
      </c>
      <c r="C16" s="111"/>
      <c r="D16" s="8">
        <v>44786</v>
      </c>
      <c r="E16" s="8" t="s">
        <v>104</v>
      </c>
      <c r="F16" s="35" t="s">
        <v>116</v>
      </c>
      <c r="G16" s="81">
        <v>1</v>
      </c>
      <c r="H16" s="24">
        <v>21</v>
      </c>
      <c r="I16" s="24">
        <f t="shared" si="1"/>
        <v>21</v>
      </c>
      <c r="J16" s="134"/>
    </row>
    <row r="17" spans="2:10" ht="18">
      <c r="B17" s="81">
        <v>9</v>
      </c>
      <c r="C17" s="111"/>
      <c r="D17" s="8">
        <v>44786</v>
      </c>
      <c r="E17" s="8" t="s">
        <v>104</v>
      </c>
      <c r="F17" s="35" t="s">
        <v>116</v>
      </c>
      <c r="G17" s="81">
        <v>1</v>
      </c>
      <c r="H17" s="24">
        <v>21</v>
      </c>
      <c r="I17" s="24">
        <f t="shared" si="1"/>
        <v>21</v>
      </c>
      <c r="J17" s="134"/>
    </row>
    <row r="18" spans="2:10" ht="18">
      <c r="B18" s="81">
        <v>10</v>
      </c>
      <c r="C18" s="111"/>
      <c r="D18" s="8">
        <v>44786</v>
      </c>
      <c r="E18" s="8" t="s">
        <v>104</v>
      </c>
      <c r="F18" s="35" t="s">
        <v>116</v>
      </c>
      <c r="G18" s="81">
        <v>1</v>
      </c>
      <c r="H18" s="24">
        <v>21</v>
      </c>
      <c r="I18" s="24">
        <f t="shared" si="1"/>
        <v>21</v>
      </c>
      <c r="J18" s="134"/>
    </row>
    <row r="19" spans="2:10" ht="18">
      <c r="B19" s="81">
        <v>11</v>
      </c>
      <c r="C19" s="111"/>
      <c r="D19" s="8">
        <v>44786</v>
      </c>
      <c r="E19" s="8" t="s">
        <v>104</v>
      </c>
      <c r="F19" s="35" t="s">
        <v>116</v>
      </c>
      <c r="G19" s="81">
        <v>1</v>
      </c>
      <c r="H19" s="24">
        <v>21</v>
      </c>
      <c r="I19" s="24">
        <f t="shared" si="1"/>
        <v>21</v>
      </c>
      <c r="J19" s="134"/>
    </row>
    <row r="20" spans="2:10" ht="18">
      <c r="B20" s="81">
        <v>12</v>
      </c>
      <c r="C20" s="111"/>
      <c r="D20" s="8">
        <v>44786</v>
      </c>
      <c r="E20" s="8" t="s">
        <v>104</v>
      </c>
      <c r="F20" s="35" t="s">
        <v>116</v>
      </c>
      <c r="G20" s="81">
        <v>1</v>
      </c>
      <c r="H20" s="24">
        <v>10</v>
      </c>
      <c r="I20" s="24">
        <f t="shared" si="1"/>
        <v>10</v>
      </c>
      <c r="J20" s="134"/>
    </row>
    <row r="21" spans="2:10" ht="18">
      <c r="B21" s="81">
        <v>13</v>
      </c>
      <c r="C21" s="111"/>
      <c r="D21" s="8">
        <v>44786</v>
      </c>
      <c r="E21" s="8" t="s">
        <v>104</v>
      </c>
      <c r="F21" s="35" t="s">
        <v>116</v>
      </c>
      <c r="G21" s="81">
        <v>1</v>
      </c>
      <c r="H21" s="24">
        <v>17</v>
      </c>
      <c r="I21" s="24">
        <f t="shared" si="1"/>
        <v>17</v>
      </c>
      <c r="J21" s="134"/>
    </row>
    <row r="22" spans="2:10" ht="18">
      <c r="B22" s="81">
        <v>14</v>
      </c>
      <c r="C22" s="111"/>
      <c r="D22" s="8">
        <v>44786</v>
      </c>
      <c r="E22" s="8" t="s">
        <v>104</v>
      </c>
      <c r="F22" s="35" t="s">
        <v>116</v>
      </c>
      <c r="G22" s="81">
        <v>1</v>
      </c>
      <c r="H22" s="24">
        <v>12</v>
      </c>
      <c r="I22" s="24">
        <f t="shared" si="1"/>
        <v>12</v>
      </c>
      <c r="J22" s="134"/>
    </row>
    <row r="23" spans="2:10" ht="18">
      <c r="B23" s="81">
        <v>15</v>
      </c>
      <c r="C23" s="111"/>
      <c r="D23" s="8">
        <v>44786</v>
      </c>
      <c r="E23" s="8" t="s">
        <v>104</v>
      </c>
      <c r="F23" s="59" t="s">
        <v>131</v>
      </c>
      <c r="G23" s="81">
        <v>1</v>
      </c>
      <c r="H23" s="24">
        <v>140</v>
      </c>
      <c r="I23" s="24">
        <f t="shared" si="1"/>
        <v>140</v>
      </c>
      <c r="J23" s="134"/>
    </row>
    <row r="24" spans="2:10" s="23" customFormat="1" ht="18">
      <c r="B24" s="27"/>
      <c r="C24" s="27"/>
      <c r="D24" s="32"/>
      <c r="E24" s="32"/>
      <c r="F24" s="31"/>
      <c r="G24" s="53"/>
      <c r="H24" s="63" t="s">
        <v>168</v>
      </c>
      <c r="I24" s="58">
        <f>SUM(I15:I23)</f>
        <v>284</v>
      </c>
      <c r="J24" s="55"/>
    </row>
    <row r="25" spans="2:10" s="44" customFormat="1" ht="18">
      <c r="B25" s="27"/>
      <c r="C25" s="27"/>
      <c r="D25" s="32"/>
      <c r="E25" s="32"/>
      <c r="F25" s="41"/>
      <c r="G25" s="102"/>
      <c r="H25" s="103"/>
      <c r="I25" s="104"/>
      <c r="J25" s="52"/>
    </row>
    <row r="26" spans="2:10" s="44" customFormat="1" ht="18">
      <c r="B26" s="97">
        <v>16</v>
      </c>
      <c r="C26" s="111" t="s">
        <v>187</v>
      </c>
      <c r="D26" s="8">
        <v>44785</v>
      </c>
      <c r="E26" s="8" t="s">
        <v>120</v>
      </c>
      <c r="F26" s="97" t="s">
        <v>184</v>
      </c>
      <c r="G26" s="97">
        <v>1</v>
      </c>
      <c r="H26" s="24">
        <v>152</v>
      </c>
      <c r="I26" s="24">
        <f>H26*G26</f>
        <v>152</v>
      </c>
      <c r="J26" s="116" t="s">
        <v>156</v>
      </c>
    </row>
    <row r="27" spans="2:10" s="44" customFormat="1" ht="18">
      <c r="B27" s="97">
        <v>17</v>
      </c>
      <c r="C27" s="111"/>
      <c r="D27" s="8">
        <v>44786</v>
      </c>
      <c r="E27" s="8" t="s">
        <v>120</v>
      </c>
      <c r="F27" s="97" t="s">
        <v>184</v>
      </c>
      <c r="G27" s="97">
        <v>1</v>
      </c>
      <c r="H27" s="24">
        <v>48</v>
      </c>
      <c r="I27" s="24">
        <f>H27*G27</f>
        <v>48</v>
      </c>
      <c r="J27" s="118"/>
    </row>
    <row r="28" spans="2:10" s="44" customFormat="1" ht="18">
      <c r="B28" s="27"/>
      <c r="C28" s="27"/>
      <c r="D28" s="32"/>
      <c r="E28" s="32"/>
      <c r="F28" s="27"/>
      <c r="G28" s="27"/>
      <c r="H28" s="63" t="s">
        <v>168</v>
      </c>
      <c r="I28" s="58">
        <f>SUM(I26:I27)</f>
        <v>200</v>
      </c>
      <c r="J28" s="52"/>
    </row>
    <row r="29" spans="2:10" ht="18">
      <c r="B29" s="97">
        <v>18</v>
      </c>
      <c r="C29" s="111" t="s">
        <v>97</v>
      </c>
      <c r="D29" s="8">
        <v>44785</v>
      </c>
      <c r="E29" s="8" t="s">
        <v>104</v>
      </c>
      <c r="F29" s="97" t="s">
        <v>97</v>
      </c>
      <c r="G29" s="97">
        <v>1</v>
      </c>
      <c r="H29" s="24">
        <v>47</v>
      </c>
      <c r="I29" s="24">
        <f t="shared" si="0"/>
        <v>47</v>
      </c>
      <c r="J29" s="112" t="s">
        <v>156</v>
      </c>
    </row>
    <row r="30" spans="2:10" ht="18">
      <c r="B30" s="97">
        <v>19</v>
      </c>
      <c r="C30" s="111"/>
      <c r="D30" s="8">
        <v>44785</v>
      </c>
      <c r="E30" s="8" t="s">
        <v>104</v>
      </c>
      <c r="F30" s="97" t="s">
        <v>97</v>
      </c>
      <c r="G30" s="97">
        <v>1</v>
      </c>
      <c r="H30" s="24">
        <v>44</v>
      </c>
      <c r="I30" s="24">
        <f t="shared" si="0"/>
        <v>44</v>
      </c>
      <c r="J30" s="112"/>
    </row>
    <row r="31" spans="2:10" ht="18">
      <c r="B31" s="97">
        <v>20</v>
      </c>
      <c r="C31" s="111"/>
      <c r="D31" s="8">
        <v>44785</v>
      </c>
      <c r="E31" s="8" t="s">
        <v>104</v>
      </c>
      <c r="F31" s="97" t="s">
        <v>97</v>
      </c>
      <c r="G31" s="97">
        <v>1</v>
      </c>
      <c r="H31" s="24">
        <v>233</v>
      </c>
      <c r="I31" s="24">
        <f t="shared" si="0"/>
        <v>233</v>
      </c>
      <c r="J31" s="112"/>
    </row>
    <row r="32" spans="2:10" ht="18">
      <c r="B32" s="97">
        <v>21</v>
      </c>
      <c r="C32" s="111"/>
      <c r="D32" s="8">
        <v>44786</v>
      </c>
      <c r="E32" s="8" t="s">
        <v>104</v>
      </c>
      <c r="F32" s="97" t="s">
        <v>97</v>
      </c>
      <c r="G32" s="97">
        <v>1</v>
      </c>
      <c r="H32" s="24">
        <v>52</v>
      </c>
      <c r="I32" s="24">
        <f t="shared" si="0"/>
        <v>52</v>
      </c>
      <c r="J32" s="112"/>
    </row>
    <row r="33" spans="2:10" ht="18">
      <c r="B33" s="97">
        <v>22</v>
      </c>
      <c r="C33" s="111"/>
      <c r="D33" s="8">
        <v>44786</v>
      </c>
      <c r="E33" s="8" t="s">
        <v>107</v>
      </c>
      <c r="F33" s="97" t="s">
        <v>97</v>
      </c>
      <c r="G33" s="97">
        <v>1</v>
      </c>
      <c r="H33" s="24">
        <v>49</v>
      </c>
      <c r="I33" s="24">
        <f t="shared" ref="I33:I44" si="2">H33*G33</f>
        <v>49</v>
      </c>
      <c r="J33" s="112"/>
    </row>
    <row r="34" spans="2:10" ht="18">
      <c r="B34" s="97">
        <v>23</v>
      </c>
      <c r="C34" s="111"/>
      <c r="D34" s="8">
        <v>44784</v>
      </c>
      <c r="E34" s="8" t="s">
        <v>107</v>
      </c>
      <c r="F34" s="97" t="s">
        <v>97</v>
      </c>
      <c r="G34" s="97">
        <v>1</v>
      </c>
      <c r="H34" s="24">
        <v>45</v>
      </c>
      <c r="I34" s="24">
        <f t="shared" si="2"/>
        <v>45</v>
      </c>
      <c r="J34" s="112"/>
    </row>
    <row r="35" spans="2:10" ht="18">
      <c r="B35" s="97">
        <v>24</v>
      </c>
      <c r="C35" s="111"/>
      <c r="D35" s="8">
        <v>44786</v>
      </c>
      <c r="E35" s="8" t="s">
        <v>107</v>
      </c>
      <c r="F35" s="97" t="s">
        <v>97</v>
      </c>
      <c r="G35" s="97">
        <v>1</v>
      </c>
      <c r="H35" s="24">
        <v>110.1</v>
      </c>
      <c r="I35" s="24">
        <f t="shared" si="2"/>
        <v>110.1</v>
      </c>
      <c r="J35" s="112"/>
    </row>
    <row r="36" spans="2:10" ht="18">
      <c r="B36" s="97">
        <v>25</v>
      </c>
      <c r="C36" s="111"/>
      <c r="D36" s="8">
        <v>44784</v>
      </c>
      <c r="E36" s="8" t="s">
        <v>120</v>
      </c>
      <c r="F36" s="97" t="s">
        <v>97</v>
      </c>
      <c r="G36" s="97">
        <v>1</v>
      </c>
      <c r="H36" s="24">
        <v>59</v>
      </c>
      <c r="I36" s="24">
        <f t="shared" si="2"/>
        <v>59</v>
      </c>
      <c r="J36" s="112"/>
    </row>
    <row r="37" spans="2:10" ht="18">
      <c r="B37" s="97">
        <v>26</v>
      </c>
      <c r="C37" s="111"/>
      <c r="D37" s="8">
        <v>44784</v>
      </c>
      <c r="E37" s="8" t="s">
        <v>120</v>
      </c>
      <c r="F37" s="97" t="s">
        <v>97</v>
      </c>
      <c r="G37" s="97">
        <v>1</v>
      </c>
      <c r="H37" s="24">
        <v>16</v>
      </c>
      <c r="I37" s="24">
        <f t="shared" si="2"/>
        <v>16</v>
      </c>
      <c r="J37" s="112"/>
    </row>
    <row r="38" spans="2:10" ht="18">
      <c r="B38" s="97">
        <v>27</v>
      </c>
      <c r="C38" s="111"/>
      <c r="D38" s="8">
        <v>44784</v>
      </c>
      <c r="E38" s="8" t="s">
        <v>120</v>
      </c>
      <c r="F38" s="97" t="s">
        <v>97</v>
      </c>
      <c r="G38" s="97">
        <v>1</v>
      </c>
      <c r="H38" s="24">
        <v>95</v>
      </c>
      <c r="I38" s="24">
        <f t="shared" si="2"/>
        <v>95</v>
      </c>
      <c r="J38" s="112"/>
    </row>
    <row r="39" spans="2:10" ht="18">
      <c r="B39" s="97">
        <v>28</v>
      </c>
      <c r="C39" s="111"/>
      <c r="D39" s="8">
        <v>44784</v>
      </c>
      <c r="E39" s="8" t="s">
        <v>120</v>
      </c>
      <c r="F39" s="97" t="s">
        <v>97</v>
      </c>
      <c r="G39" s="97">
        <v>1</v>
      </c>
      <c r="H39" s="24">
        <v>300</v>
      </c>
      <c r="I39" s="24">
        <f t="shared" si="2"/>
        <v>300</v>
      </c>
      <c r="J39" s="112"/>
    </row>
    <row r="40" spans="2:10" ht="18">
      <c r="B40" s="97">
        <v>29</v>
      </c>
      <c r="C40" s="111"/>
      <c r="D40" s="8">
        <v>44784</v>
      </c>
      <c r="E40" s="8" t="s">
        <v>120</v>
      </c>
      <c r="F40" s="97" t="s">
        <v>97</v>
      </c>
      <c r="G40" s="97">
        <v>1</v>
      </c>
      <c r="H40" s="24">
        <v>46.8</v>
      </c>
      <c r="I40" s="24">
        <f t="shared" si="2"/>
        <v>46.8</v>
      </c>
      <c r="J40" s="112"/>
    </row>
    <row r="41" spans="2:10" ht="18">
      <c r="B41" s="97">
        <v>30</v>
      </c>
      <c r="C41" s="111"/>
      <c r="D41" s="8">
        <v>44785</v>
      </c>
      <c r="E41" s="8" t="s">
        <v>120</v>
      </c>
      <c r="F41" s="97" t="s">
        <v>97</v>
      </c>
      <c r="G41" s="97">
        <v>1</v>
      </c>
      <c r="H41" s="24">
        <v>35.5</v>
      </c>
      <c r="I41" s="24">
        <f t="shared" si="2"/>
        <v>35.5</v>
      </c>
      <c r="J41" s="112"/>
    </row>
    <row r="42" spans="2:10" ht="18">
      <c r="B42" s="97">
        <v>31</v>
      </c>
      <c r="C42" s="111"/>
      <c r="D42" s="8">
        <v>44785</v>
      </c>
      <c r="E42" s="8" t="s">
        <v>120</v>
      </c>
      <c r="F42" s="97" t="s">
        <v>97</v>
      </c>
      <c r="G42" s="97">
        <v>1</v>
      </c>
      <c r="H42" s="24">
        <v>87.81</v>
      </c>
      <c r="I42" s="24">
        <f t="shared" si="2"/>
        <v>87.81</v>
      </c>
      <c r="J42" s="112"/>
    </row>
    <row r="43" spans="2:10" ht="18">
      <c r="B43" s="97">
        <v>32</v>
      </c>
      <c r="C43" s="111"/>
      <c r="D43" s="8">
        <v>44786</v>
      </c>
      <c r="E43" s="8" t="s">
        <v>120</v>
      </c>
      <c r="F43" s="97" t="s">
        <v>97</v>
      </c>
      <c r="G43" s="97">
        <v>1</v>
      </c>
      <c r="H43" s="24">
        <v>57.5</v>
      </c>
      <c r="I43" s="24">
        <f t="shared" si="2"/>
        <v>57.5</v>
      </c>
      <c r="J43" s="112"/>
    </row>
    <row r="44" spans="2:10" ht="18">
      <c r="B44" s="97">
        <v>33</v>
      </c>
      <c r="C44" s="111"/>
      <c r="D44" s="8">
        <v>44786</v>
      </c>
      <c r="E44" s="8" t="s">
        <v>120</v>
      </c>
      <c r="F44" s="97" t="s">
        <v>97</v>
      </c>
      <c r="G44" s="97">
        <v>1</v>
      </c>
      <c r="H44" s="24">
        <v>188</v>
      </c>
      <c r="I44" s="24">
        <f t="shared" si="2"/>
        <v>188</v>
      </c>
      <c r="J44" s="112"/>
    </row>
    <row r="45" spans="2:10" ht="18">
      <c r="B45" s="97">
        <v>34</v>
      </c>
      <c r="C45" s="111"/>
      <c r="D45" s="8">
        <v>44787</v>
      </c>
      <c r="E45" s="8" t="s">
        <v>120</v>
      </c>
      <c r="F45" s="97" t="s">
        <v>97</v>
      </c>
      <c r="G45" s="97">
        <v>1</v>
      </c>
      <c r="H45" s="24">
        <v>172</v>
      </c>
      <c r="I45" s="24">
        <f>H45*G45</f>
        <v>172</v>
      </c>
      <c r="J45" s="112"/>
    </row>
    <row r="46" spans="2:10" s="23" customFormat="1" ht="18">
      <c r="B46" s="27"/>
      <c r="C46" s="87"/>
      <c r="D46" s="32"/>
      <c r="E46" s="32"/>
      <c r="F46" s="27"/>
      <c r="G46" s="27"/>
      <c r="H46" s="63" t="s">
        <v>168</v>
      </c>
      <c r="I46" s="63">
        <f>SUM(I29:I45)</f>
        <v>1637.7099999999998</v>
      </c>
      <c r="J46" s="46"/>
    </row>
    <row r="47" spans="2:10" ht="18">
      <c r="B47" s="81">
        <v>35</v>
      </c>
      <c r="C47" s="111" t="s">
        <v>183</v>
      </c>
      <c r="D47" s="8">
        <v>44785</v>
      </c>
      <c r="E47" s="8" t="s">
        <v>120</v>
      </c>
      <c r="F47" s="81" t="s">
        <v>97</v>
      </c>
      <c r="G47" s="81">
        <v>1</v>
      </c>
      <c r="H47" s="24">
        <v>247</v>
      </c>
      <c r="I47" s="24">
        <f>H47*G47</f>
        <v>247</v>
      </c>
      <c r="J47" s="116" t="s">
        <v>162</v>
      </c>
    </row>
    <row r="48" spans="2:10" ht="18">
      <c r="B48" s="97">
        <v>36</v>
      </c>
      <c r="C48" s="111"/>
      <c r="D48" s="8">
        <v>44787</v>
      </c>
      <c r="E48" s="8" t="s">
        <v>120</v>
      </c>
      <c r="F48" s="81" t="s">
        <v>97</v>
      </c>
      <c r="G48" s="81">
        <v>1</v>
      </c>
      <c r="H48" s="24">
        <v>806</v>
      </c>
      <c r="I48" s="24">
        <f t="shared" si="0"/>
        <v>806</v>
      </c>
      <c r="J48" s="117"/>
    </row>
    <row r="49" spans="2:15" ht="18">
      <c r="B49" s="97">
        <v>37</v>
      </c>
      <c r="C49" s="111"/>
      <c r="D49" s="8">
        <v>44787</v>
      </c>
      <c r="E49" s="8" t="s">
        <v>120</v>
      </c>
      <c r="F49" s="81" t="s">
        <v>97</v>
      </c>
      <c r="G49" s="81">
        <v>1</v>
      </c>
      <c r="H49" s="24">
        <v>36</v>
      </c>
      <c r="I49" s="24">
        <f>H49*G49</f>
        <v>36</v>
      </c>
      <c r="J49" s="117"/>
    </row>
    <row r="50" spans="2:15" ht="18">
      <c r="B50" s="97">
        <v>38</v>
      </c>
      <c r="C50" s="111"/>
      <c r="D50" s="8">
        <v>44787</v>
      </c>
      <c r="E50" s="8" t="s">
        <v>126</v>
      </c>
      <c r="F50" s="81" t="s">
        <v>97</v>
      </c>
      <c r="G50" s="81">
        <v>1</v>
      </c>
      <c r="H50" s="24">
        <v>54</v>
      </c>
      <c r="I50" s="24">
        <f>H50*G50</f>
        <v>54</v>
      </c>
      <c r="J50" s="118"/>
    </row>
    <row r="51" spans="2:15" s="23" customFormat="1" ht="18">
      <c r="B51" s="27"/>
      <c r="C51" s="47"/>
      <c r="D51" s="32"/>
      <c r="E51" s="32"/>
      <c r="F51" s="27"/>
      <c r="G51" s="27"/>
      <c r="H51" s="63" t="s">
        <v>168</v>
      </c>
      <c r="I51" s="63">
        <f>SUM(I47:I50)</f>
        <v>1143</v>
      </c>
      <c r="J51" s="46"/>
    </row>
    <row r="52" spans="2:15" ht="18">
      <c r="B52" s="66">
        <v>39</v>
      </c>
      <c r="C52" s="126" t="s">
        <v>98</v>
      </c>
      <c r="D52" s="8">
        <v>44784</v>
      </c>
      <c r="E52" s="8" t="s">
        <v>107</v>
      </c>
      <c r="F52" s="8" t="s">
        <v>124</v>
      </c>
      <c r="G52" s="28">
        <v>1</v>
      </c>
      <c r="H52" s="24">
        <v>229</v>
      </c>
      <c r="I52" s="24">
        <f>H52*G52</f>
        <v>229</v>
      </c>
      <c r="J52" s="3" t="s">
        <v>177</v>
      </c>
    </row>
    <row r="53" spans="2:15" ht="18">
      <c r="B53" s="66">
        <v>40</v>
      </c>
      <c r="C53" s="126"/>
      <c r="D53" s="8">
        <v>44787</v>
      </c>
      <c r="E53" s="8" t="s">
        <v>107</v>
      </c>
      <c r="F53" s="8" t="s">
        <v>125</v>
      </c>
      <c r="G53" s="28">
        <v>1</v>
      </c>
      <c r="H53" s="24">
        <v>96</v>
      </c>
      <c r="I53" s="24">
        <f t="shared" ref="I53:I65" si="3">H53*G53</f>
        <v>96</v>
      </c>
      <c r="J53" s="3" t="s">
        <v>177</v>
      </c>
    </row>
    <row r="54" spans="2:15" ht="18">
      <c r="B54" s="66">
        <v>41</v>
      </c>
      <c r="C54" s="126"/>
      <c r="D54" s="8">
        <v>44784</v>
      </c>
      <c r="E54" s="8" t="s">
        <v>95</v>
      </c>
      <c r="F54" s="8" t="s">
        <v>108</v>
      </c>
      <c r="G54" s="69">
        <v>1</v>
      </c>
      <c r="H54" s="71">
        <v>105</v>
      </c>
      <c r="I54" s="71">
        <f>H54*G54</f>
        <v>105</v>
      </c>
      <c r="J54" s="74" t="s">
        <v>177</v>
      </c>
    </row>
    <row r="55" spans="2:15" ht="18">
      <c r="B55" s="66">
        <v>42</v>
      </c>
      <c r="C55" s="126"/>
      <c r="D55" s="8" t="s">
        <v>128</v>
      </c>
      <c r="E55" s="8" t="s">
        <v>126</v>
      </c>
      <c r="F55" s="8" t="s">
        <v>129</v>
      </c>
      <c r="G55" s="28">
        <v>1</v>
      </c>
      <c r="H55" s="24">
        <v>106.5</v>
      </c>
      <c r="I55" s="24">
        <f>H55*G55</f>
        <v>106.5</v>
      </c>
      <c r="J55" s="3" t="s">
        <v>177</v>
      </c>
    </row>
    <row r="56" spans="2:15" ht="18">
      <c r="B56" s="66">
        <v>43</v>
      </c>
      <c r="C56" s="126"/>
      <c r="D56" s="8">
        <v>44787</v>
      </c>
      <c r="E56" s="8" t="s">
        <v>95</v>
      </c>
      <c r="F56" s="8" t="s">
        <v>127</v>
      </c>
      <c r="G56" s="28">
        <v>1</v>
      </c>
      <c r="H56" s="24">
        <v>148.27000000000001</v>
      </c>
      <c r="I56" s="24">
        <f t="shared" si="3"/>
        <v>148.27000000000001</v>
      </c>
      <c r="J56" s="3" t="s">
        <v>177</v>
      </c>
    </row>
    <row r="57" spans="2:15" ht="18">
      <c r="B57" s="66">
        <v>44</v>
      </c>
      <c r="C57" s="126"/>
      <c r="D57" s="8">
        <v>44784</v>
      </c>
      <c r="E57" s="8" t="s">
        <v>95</v>
      </c>
      <c r="F57" s="8" t="s">
        <v>132</v>
      </c>
      <c r="G57" s="28">
        <v>1</v>
      </c>
      <c r="H57" s="24">
        <v>154.97</v>
      </c>
      <c r="I57" s="24">
        <f t="shared" si="3"/>
        <v>154.97</v>
      </c>
      <c r="J57" s="3" t="s">
        <v>177</v>
      </c>
    </row>
    <row r="58" spans="2:15" ht="18">
      <c r="B58" s="66">
        <v>45</v>
      </c>
      <c r="C58" s="126"/>
      <c r="D58" s="8">
        <v>44785</v>
      </c>
      <c r="E58" s="8" t="s">
        <v>95</v>
      </c>
      <c r="F58" s="8" t="s">
        <v>133</v>
      </c>
      <c r="G58" s="28">
        <v>1</v>
      </c>
      <c r="H58" s="24">
        <v>11.83</v>
      </c>
      <c r="I58" s="24">
        <f t="shared" si="3"/>
        <v>11.83</v>
      </c>
      <c r="J58" s="3" t="s">
        <v>177</v>
      </c>
      <c r="N58" s="14"/>
      <c r="O58" s="68"/>
    </row>
    <row r="59" spans="2:15" ht="18">
      <c r="B59" s="66">
        <v>46</v>
      </c>
      <c r="C59" s="126"/>
      <c r="D59" s="8">
        <v>44785</v>
      </c>
      <c r="E59" s="8" t="s">
        <v>95</v>
      </c>
      <c r="F59" s="8" t="s">
        <v>134</v>
      </c>
      <c r="G59" s="28">
        <v>1</v>
      </c>
      <c r="H59" s="24">
        <v>61.02</v>
      </c>
      <c r="I59" s="24">
        <f t="shared" si="3"/>
        <v>61.02</v>
      </c>
      <c r="J59" s="75" t="s">
        <v>177</v>
      </c>
      <c r="N59" s="14"/>
      <c r="O59" s="68"/>
    </row>
    <row r="60" spans="2:15" ht="18">
      <c r="B60" s="66">
        <v>47</v>
      </c>
      <c r="C60" s="126"/>
      <c r="D60" s="8">
        <v>44785</v>
      </c>
      <c r="E60" s="8" t="s">
        <v>95</v>
      </c>
      <c r="F60" s="8" t="s">
        <v>135</v>
      </c>
      <c r="G60" s="28">
        <v>1</v>
      </c>
      <c r="H60" s="24">
        <v>98.4</v>
      </c>
      <c r="I60" s="24">
        <f t="shared" si="3"/>
        <v>98.4</v>
      </c>
      <c r="J60" s="75" t="s">
        <v>177</v>
      </c>
      <c r="N60" s="14"/>
      <c r="O60" s="68"/>
    </row>
    <row r="61" spans="2:15" ht="18">
      <c r="B61" s="66">
        <v>48</v>
      </c>
      <c r="C61" s="126"/>
      <c r="D61" s="8">
        <v>44787</v>
      </c>
      <c r="E61" s="8" t="s">
        <v>126</v>
      </c>
      <c r="F61" s="8" t="s">
        <v>130</v>
      </c>
      <c r="G61" s="28">
        <v>1</v>
      </c>
      <c r="H61" s="24">
        <v>118</v>
      </c>
      <c r="I61" s="24">
        <f t="shared" si="3"/>
        <v>118</v>
      </c>
      <c r="J61" s="3" t="s">
        <v>177</v>
      </c>
      <c r="M61" s="67"/>
      <c r="N61" s="14"/>
      <c r="O61" s="68"/>
    </row>
    <row r="62" spans="2:15" ht="18">
      <c r="B62" s="66">
        <v>49</v>
      </c>
      <c r="C62" s="126"/>
      <c r="D62" s="8" t="s">
        <v>160</v>
      </c>
      <c r="E62" s="8" t="s">
        <v>102</v>
      </c>
      <c r="F62" s="8" t="s">
        <v>136</v>
      </c>
      <c r="G62" s="28">
        <v>1</v>
      </c>
      <c r="H62" s="24">
        <v>47.14</v>
      </c>
      <c r="I62" s="24">
        <f t="shared" si="3"/>
        <v>47.14</v>
      </c>
      <c r="J62" s="3" t="s">
        <v>177</v>
      </c>
      <c r="M62" s="67"/>
    </row>
    <row r="63" spans="2:15" ht="18">
      <c r="B63" s="66">
        <v>50</v>
      </c>
      <c r="C63" s="126"/>
      <c r="D63" s="8">
        <v>44787</v>
      </c>
      <c r="E63" s="8" t="s">
        <v>102</v>
      </c>
      <c r="F63" s="8" t="s">
        <v>138</v>
      </c>
      <c r="G63" s="28">
        <v>1</v>
      </c>
      <c r="H63" s="24">
        <v>52.62</v>
      </c>
      <c r="I63" s="24">
        <f>H63*G63</f>
        <v>52.62</v>
      </c>
      <c r="J63" s="3" t="s">
        <v>177</v>
      </c>
      <c r="M63" s="67"/>
    </row>
    <row r="64" spans="2:15" ht="18">
      <c r="B64" s="66">
        <v>51</v>
      </c>
      <c r="C64" s="126"/>
      <c r="D64" s="8">
        <v>44780</v>
      </c>
      <c r="E64" s="8" t="s">
        <v>115</v>
      </c>
      <c r="F64" s="8" t="s">
        <v>109</v>
      </c>
      <c r="G64" s="28">
        <v>1</v>
      </c>
      <c r="H64" s="24">
        <f>150.82+13</f>
        <v>163.82</v>
      </c>
      <c r="I64" s="24">
        <f>H64*G64</f>
        <v>163.82</v>
      </c>
      <c r="J64" s="3" t="s">
        <v>177</v>
      </c>
      <c r="N64" s="67"/>
    </row>
    <row r="65" spans="2:10" ht="18">
      <c r="B65" s="66">
        <v>52</v>
      </c>
      <c r="C65" s="126"/>
      <c r="D65" s="8" t="s">
        <v>128</v>
      </c>
      <c r="E65" s="8" t="s">
        <v>115</v>
      </c>
      <c r="F65" s="8" t="s">
        <v>137</v>
      </c>
      <c r="G65" s="28">
        <v>1</v>
      </c>
      <c r="H65" s="24">
        <v>39.299999999999997</v>
      </c>
      <c r="I65" s="24">
        <f t="shared" si="3"/>
        <v>39.299999999999997</v>
      </c>
      <c r="J65" s="3" t="s">
        <v>177</v>
      </c>
    </row>
    <row r="66" spans="2:10" ht="18">
      <c r="B66" s="66">
        <v>53</v>
      </c>
      <c r="C66" s="126"/>
      <c r="D66" s="8">
        <v>44787</v>
      </c>
      <c r="E66" s="8" t="s">
        <v>115</v>
      </c>
      <c r="F66" s="8" t="s">
        <v>139</v>
      </c>
      <c r="G66" s="28">
        <v>1</v>
      </c>
      <c r="H66" s="24">
        <v>36.69</v>
      </c>
      <c r="I66" s="24">
        <f>H66*G66</f>
        <v>36.69</v>
      </c>
      <c r="J66" s="3" t="s">
        <v>177</v>
      </c>
    </row>
    <row r="67" spans="2:10" ht="17">
      <c r="E67" s="39"/>
      <c r="F67" s="40"/>
      <c r="G67" s="39"/>
      <c r="H67" s="63" t="s">
        <v>168</v>
      </c>
      <c r="I67" s="58">
        <f>SUM(I52:I66)</f>
        <v>1468.56</v>
      </c>
      <c r="J67" s="23"/>
    </row>
    <row r="68" spans="2:10" ht="17">
      <c r="H68" s="56"/>
      <c r="I68" s="23"/>
      <c r="J68" s="23"/>
    </row>
    <row r="69" spans="2:10">
      <c r="H69" s="23"/>
      <c r="I69" s="23"/>
      <c r="J69" s="23"/>
    </row>
    <row r="70" spans="2:10" ht="17">
      <c r="H70" s="73" t="s">
        <v>167</v>
      </c>
      <c r="I70" s="72">
        <f>I67+I51+I24+I46+I14+I8+I28</f>
        <v>5245.11</v>
      </c>
      <c r="J70" s="23"/>
    </row>
    <row r="71" spans="2:10">
      <c r="H71" s="23"/>
      <c r="I71" s="23"/>
      <c r="J71" s="23"/>
    </row>
    <row r="72" spans="2:10">
      <c r="H72" s="23"/>
      <c r="I72" s="23"/>
      <c r="J72" s="23"/>
    </row>
    <row r="73" spans="2:10">
      <c r="H73" s="23"/>
      <c r="I73" s="23"/>
      <c r="J73" s="23"/>
    </row>
    <row r="74" spans="2:10">
      <c r="H74" s="23"/>
      <c r="I74" s="23"/>
      <c r="J74" s="23"/>
    </row>
    <row r="75" spans="2:10">
      <c r="H75" s="23"/>
      <c r="I75" s="23"/>
      <c r="J75" s="23"/>
    </row>
  </sheetData>
  <mergeCells count="11">
    <mergeCell ref="B5:J5"/>
    <mergeCell ref="C52:C66"/>
    <mergeCell ref="J29:J45"/>
    <mergeCell ref="J47:J50"/>
    <mergeCell ref="J15:J23"/>
    <mergeCell ref="C9:C13"/>
    <mergeCell ref="C15:C23"/>
    <mergeCell ref="C29:C45"/>
    <mergeCell ref="C47:C50"/>
    <mergeCell ref="C26:C27"/>
    <mergeCell ref="J26:J27"/>
  </mergeCells>
  <phoneticPr fontId="1" type="noConversion"/>
  <pageMargins left="0.7" right="0.7" top="0.75" bottom="0.75" header="0.3" footer="0.3"/>
  <pageSetup paperSize="9" scale="52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4</vt:i4>
      </vt:variant>
    </vt:vector>
  </HeadingPairs>
  <TitlesOfParts>
    <vt:vector size="9" baseType="lpstr">
      <vt:lpstr>汇总</vt:lpstr>
      <vt:lpstr>厦门站</vt:lpstr>
      <vt:lpstr>长沙站</vt:lpstr>
      <vt:lpstr>广州站</vt:lpstr>
      <vt:lpstr>杭州站</vt:lpstr>
      <vt:lpstr>广州站!Print_Area</vt:lpstr>
      <vt:lpstr>杭州站!Print_Area</vt:lpstr>
      <vt:lpstr>厦门站!Print_Area</vt:lpstr>
      <vt:lpstr>长沙站!Print_Area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Microsoft Office User</cp:lastModifiedBy>
  <cp:lastPrinted>2022-09-09T09:10:02Z</cp:lastPrinted>
  <dcterms:created xsi:type="dcterms:W3CDTF">2022-07-25T19:20:00Z</dcterms:created>
  <dcterms:modified xsi:type="dcterms:W3CDTF">2022-09-13T07:27:03Z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2052-4.1.0.6538</vt:lpwstr>
  </property>
</Properties>
</file>