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500"/>
  </bookViews>
  <sheets>
    <sheet name="设备报价" sheetId="1" r:id="rId1"/>
  </sheets>
  <definedNames>
    <definedName name="_xlnm.Print_Area" localSheetId="0">设备报价!$A$1:$J$82</definedName>
  </definedNames>
  <calcPr calcId="144525" concurrentCalc="0"/>
</workbook>
</file>

<file path=xl/sharedStrings.xml><?xml version="1.0" encoding="utf-8"?>
<sst xmlns="http://schemas.openxmlformats.org/spreadsheetml/2006/main" count="241" uniqueCount="147">
  <si>
    <r>
      <rPr>
        <sz val="11"/>
        <rFont val="微软雅黑"/>
        <charset val="134"/>
      </rPr>
      <t xml:space="preserve">项目表述 Project profile </t>
    </r>
  </si>
  <si>
    <t>项目名称 Project：奥迪活动</t>
  </si>
  <si>
    <t>项目地点 Location：</t>
  </si>
  <si>
    <t>北京摩卡艺术中心</t>
  </si>
  <si>
    <t>布场日期 Installation Date：</t>
  </si>
  <si>
    <t>彩排日期 Rehearsal Date：</t>
  </si>
  <si>
    <t>2023/12/5-7</t>
  </si>
  <si>
    <t>活动日期 Event Date：</t>
  </si>
  <si>
    <t>2023/1208</t>
  </si>
  <si>
    <t>撤场日期 Dismantle Date：</t>
  </si>
  <si>
    <t>2023/128</t>
  </si>
  <si>
    <t>编号     NO</t>
  </si>
  <si>
    <t>Model Description模型描述</t>
  </si>
  <si>
    <t>型号/细则
Model/Detail</t>
  </si>
  <si>
    <t>Days
天数</t>
  </si>
  <si>
    <t>Quantity
数量</t>
  </si>
  <si>
    <t>Unit
单位</t>
  </si>
  <si>
    <t>Unit Cost
单价</t>
  </si>
  <si>
    <t>Sub-Total
小计</t>
  </si>
  <si>
    <t>备注</t>
  </si>
  <si>
    <t>日耀厅和户外</t>
  </si>
  <si>
    <t>A-</t>
  </si>
  <si>
    <t>Video System</t>
  </si>
  <si>
    <t>Indoor 2.6mm LED Display</t>
  </si>
  <si>
    <t>室内P2.6mm LED单元尺寸500mm*500mm 8m*4.5m</t>
  </si>
  <si>
    <t>平米</t>
  </si>
  <si>
    <t>9.5*5m</t>
  </si>
  <si>
    <t>LED Processor</t>
  </si>
  <si>
    <t>LED处理器</t>
  </si>
  <si>
    <t>台</t>
  </si>
  <si>
    <t>迈普视通690切换器</t>
  </si>
  <si>
    <t>视频切换器</t>
  </si>
  <si>
    <t>迈普视通630切换器</t>
  </si>
  <si>
    <t>独立的题词系统，做备份</t>
  </si>
  <si>
    <t>60”LCD题词屏幕（斜坐架）</t>
  </si>
  <si>
    <t>需要搭建做遮罩</t>
  </si>
  <si>
    <t>DVI分配器</t>
  </si>
  <si>
    <t>24”LCD</t>
  </si>
  <si>
    <t>24”预览监视器</t>
  </si>
  <si>
    <t>Gefen DVI Fiber</t>
  </si>
  <si>
    <t>数字光纤</t>
  </si>
  <si>
    <t>Macpro Book</t>
  </si>
  <si>
    <t>苹果笔记本</t>
  </si>
  <si>
    <t>PC</t>
  </si>
  <si>
    <t>PC笔记本</t>
  </si>
  <si>
    <t>题词软件和倒计时，双备份</t>
  </si>
  <si>
    <t>POWER</t>
  </si>
  <si>
    <t>电源柜</t>
  </si>
  <si>
    <t>B-</t>
  </si>
  <si>
    <t>Audio System</t>
  </si>
  <si>
    <t>Stage monitors D&amp;B M4</t>
  </si>
  <si>
    <t>返送音箱</t>
  </si>
  <si>
    <t>舞台前面做返送</t>
  </si>
  <si>
    <t>D&amp;B D12 Power Amplifier</t>
  </si>
  <si>
    <t>功放</t>
  </si>
  <si>
    <t>MIDAS M32</t>
  </si>
  <si>
    <t>数字调音台</t>
  </si>
  <si>
    <t>场地的模拟台子太老了，需要我们提供台子</t>
  </si>
  <si>
    <t>无线intcome</t>
  </si>
  <si>
    <t>点</t>
  </si>
  <si>
    <t>无线对讲机</t>
  </si>
  <si>
    <t>客户一般自带？</t>
  </si>
  <si>
    <t>SHURE 无线头戴麦克风</t>
  </si>
  <si>
    <t>场地没有头戴</t>
  </si>
  <si>
    <t>Shure UHF Wireless Handheld Mic</t>
  </si>
  <si>
    <t>SHURE 无线手持麦克风</t>
  </si>
  <si>
    <t>场地的话筒需要升级为舒尔</t>
  </si>
  <si>
    <t>乐器话筒</t>
  </si>
  <si>
    <t>待定，乐器清单待定</t>
  </si>
  <si>
    <t xml:space="preserve">SHURE UA845/UA870 Antenna Amplifier </t>
  </si>
  <si>
    <t>SHURE 天线信号放大器</t>
  </si>
  <si>
    <t>同传主机</t>
  </si>
  <si>
    <t>同传辐射板</t>
  </si>
  <si>
    <t>辐射板放架子上提前4天场</t>
  </si>
  <si>
    <t>同传耳机</t>
  </si>
  <si>
    <t>同传翻译间</t>
  </si>
  <si>
    <t>个</t>
  </si>
  <si>
    <t>译员机</t>
  </si>
  <si>
    <t>C-</t>
  </si>
  <si>
    <t>LIGHT System</t>
  </si>
  <si>
    <t>ACME 380  BEAM</t>
  </si>
  <si>
    <t>ACME 380光束灯</t>
  </si>
  <si>
    <t>根据现场需求，减少为地面8台</t>
  </si>
  <si>
    <t>GTD 1519 LED Moving Light</t>
  </si>
  <si>
    <t>LED电脑灯</t>
  </si>
  <si>
    <t>补光环境和打桌面</t>
  </si>
  <si>
    <t>90公斤</t>
  </si>
  <si>
    <t>200*200TRUSS</t>
  </si>
  <si>
    <t>200*200TRUSS 片架</t>
  </si>
  <si>
    <t>米</t>
  </si>
  <si>
    <t>20米架子中央，打桌面，还有2米下线用</t>
  </si>
  <si>
    <t>60公斤</t>
  </si>
  <si>
    <t>GTD 1200 切割灯图案</t>
  </si>
  <si>
    <t>其中4台打LOGO,6台做面光和定点光</t>
  </si>
  <si>
    <t>350公斤</t>
  </si>
  <si>
    <t>MA2灯光控台</t>
  </si>
  <si>
    <t>场地控台老化</t>
  </si>
  <si>
    <t>Power distribution board</t>
  </si>
  <si>
    <r>
      <rPr>
        <sz val="12"/>
        <color rgb="FFFF0000"/>
        <rFont val="微软雅黑"/>
        <charset val="134"/>
      </rPr>
      <t>日厅 总电量 44KW,</t>
    </r>
    <r>
      <rPr>
        <sz val="12"/>
        <rFont val="微软雅黑"/>
        <charset val="134"/>
      </rPr>
      <t>吊挂重量</t>
    </r>
    <r>
      <rPr>
        <sz val="12"/>
        <color rgb="FFFF0000"/>
        <rFont val="微软雅黑"/>
        <charset val="134"/>
      </rPr>
      <t>500kg</t>
    </r>
  </si>
  <si>
    <t>LED摇头电脑灯</t>
  </si>
  <si>
    <t>左侧门口打背板</t>
  </si>
  <si>
    <t>TRUSS 龙门高包黑布</t>
  </si>
  <si>
    <t>TRUSS 立腿 4.7米高     立腿横梁 包黑布</t>
  </si>
  <si>
    <t>日月厅门口</t>
  </si>
  <si>
    <t>300*400TRUSS</t>
  </si>
  <si>
    <t>日月厅门口放在对面墙上</t>
  </si>
  <si>
    <t>1米LED条灯</t>
  </si>
  <si>
    <t>根</t>
  </si>
  <si>
    <t>门口路面两侧对打，搭建做三面盒子遮罩</t>
  </si>
  <si>
    <t>珍珠控台</t>
  </si>
  <si>
    <t>户外专用控台</t>
  </si>
  <si>
    <t>200KW发电车  8小时一班，每天2个班</t>
  </si>
  <si>
    <t>4-8号共计5天，10个班</t>
  </si>
  <si>
    <t>班</t>
  </si>
  <si>
    <t>发电车距离80米，需要80米电缆。AV灯光用 87千万，餐饮35，共计122千瓦。  发电车损耗百分之30，故而用200KW发电车</t>
  </si>
  <si>
    <t>日厅44，户外43，餐饮35</t>
  </si>
  <si>
    <t>100KW发电车  8小时一班，每天2个班</t>
  </si>
  <si>
    <t>8号1天2个班</t>
  </si>
  <si>
    <t>只用8号1天，8号一早接电</t>
  </si>
  <si>
    <t>月耀厅展厅区</t>
  </si>
  <si>
    <t>序厅音响需求不大，可以用场地台子，背景音乐，2个手持，</t>
  </si>
  <si>
    <t>有4个人的演唱表演</t>
  </si>
  <si>
    <t>耳返</t>
  </si>
  <si>
    <t>魔龙5560白光灯</t>
  </si>
  <si>
    <t>300KW白光灯，总重量390公斤（后期可以根据场地协商重量计算，如果没问题建议换成切割灯打车，这样不容易对光时候伤到展车）</t>
  </si>
  <si>
    <t>松下98C投影</t>
  </si>
  <si>
    <t>打墙上4个logo</t>
  </si>
  <si>
    <t>70公斤 主舞台定点光</t>
  </si>
  <si>
    <t>COB 面光</t>
  </si>
  <si>
    <t>环境光，总重量40公斤，</t>
  </si>
  <si>
    <t>灯光脚手架</t>
  </si>
  <si>
    <t>套</t>
  </si>
  <si>
    <t>对灯用</t>
  </si>
  <si>
    <t>总电量16.4KW，用场地的电，总重量500公斤</t>
  </si>
  <si>
    <t>D-</t>
  </si>
  <si>
    <t xml:space="preserve">Labor cost &amp; Transportation </t>
  </si>
  <si>
    <t>控台人员</t>
  </si>
  <si>
    <t>人/天</t>
  </si>
  <si>
    <t xml:space="preserve">Technician </t>
  </si>
  <si>
    <t>技术助理</t>
  </si>
  <si>
    <t>Transport Costs</t>
  </si>
  <si>
    <t>交通运输</t>
  </si>
  <si>
    <t>车/次</t>
  </si>
  <si>
    <t>Subtotal - Total :</t>
  </si>
  <si>
    <t>6% VAT Government Tax :</t>
  </si>
  <si>
    <t>Grand Total (RMB) :</t>
  </si>
  <si>
    <t>最终优惠（含税） :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</si>
</sst>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[$¥-804]#,##0.00_);[Red]\([$¥-804]#,##0.00\)"/>
    <numFmt numFmtId="178" formatCode="\¥#,##0.00_);\(\¥#,##0.00\)"/>
    <numFmt numFmtId="179" formatCode="\¥#,##0.00_);[Red]\(\¥#,##0.00\)"/>
    <numFmt numFmtId="180" formatCode="#,##0.00\ [$€-1];[Red]#,##0.00\ [$€-1]"/>
    <numFmt numFmtId="181" formatCode="#,##0.00;[Red]#,##0.00"/>
  </numFmts>
  <fonts count="43">
    <font>
      <sz val="12"/>
      <name val="DengXian"/>
      <charset val="134"/>
    </font>
    <font>
      <sz val="11"/>
      <name val="微软雅黑"/>
      <charset val="134"/>
    </font>
    <font>
      <sz val="12"/>
      <name val="微软雅黑"/>
      <charset val="134"/>
    </font>
    <font>
      <sz val="11"/>
      <color indexed="10"/>
      <name val="微软雅黑"/>
      <charset val="134"/>
    </font>
    <font>
      <sz val="11"/>
      <color indexed="8"/>
      <name val="微软雅黑"/>
      <charset val="134"/>
    </font>
    <font>
      <sz val="12"/>
      <color indexed="8"/>
      <name val="微软雅黑"/>
      <charset val="134"/>
    </font>
    <font>
      <sz val="14"/>
      <color rgb="FF000000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1"/>
      <color rgb="FFFF0000"/>
      <name val="微软雅黑"/>
      <charset val="134"/>
    </font>
    <font>
      <sz val="10"/>
      <color rgb="FFFF0000"/>
      <name val="微软雅黑"/>
      <charset val="134"/>
    </font>
    <font>
      <sz val="11"/>
      <name val="宋体"/>
      <charset val="134"/>
    </font>
    <font>
      <sz val="11"/>
      <name val="BentleyLight"/>
      <charset val="134"/>
    </font>
    <font>
      <sz val="10"/>
      <color indexed="10"/>
      <name val="微软雅黑"/>
      <charset val="134"/>
    </font>
    <font>
      <sz val="8"/>
      <name val="微软雅黑"/>
      <charset val="134"/>
    </font>
    <font>
      <sz val="12"/>
      <color rgb="FFFF0000"/>
      <name val="微软雅黑"/>
      <charset val="134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b/>
      <sz val="10"/>
      <name val="微软雅黑"/>
      <charset val="134"/>
    </font>
    <font>
      <sz val="11"/>
      <color theme="1"/>
      <name val="DengXian"/>
      <charset val="134"/>
      <scheme val="minor"/>
    </font>
    <font>
      <sz val="12"/>
      <color rgb="FF000000"/>
      <name val="DengXian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0"/>
      <name val="Arial"/>
      <charset val="134"/>
    </font>
    <font>
      <sz val="12"/>
      <name val="Times New Roman"/>
      <charset val="134"/>
    </font>
    <font>
      <sz val="1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4E6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176" fontId="20" fillId="0" borderId="0">
      <protection locked="0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8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9" applyNumberFormat="0" applyAlignment="0" applyProtection="0">
      <alignment vertical="center"/>
    </xf>
    <xf numFmtId="0" fontId="30" fillId="10" borderId="10" applyNumberFormat="0" applyAlignment="0" applyProtection="0">
      <alignment vertical="center"/>
    </xf>
    <xf numFmtId="0" fontId="31" fillId="10" borderId="9" applyNumberFormat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177" fontId="40" fillId="0" borderId="0"/>
    <xf numFmtId="0" fontId="41" fillId="0" borderId="0">
      <protection locked="0"/>
    </xf>
    <xf numFmtId="177" fontId="42" fillId="0" borderId="0">
      <alignment vertical="center"/>
    </xf>
    <xf numFmtId="0" fontId="42" fillId="0" borderId="0">
      <protection locked="0"/>
    </xf>
    <xf numFmtId="0" fontId="42" fillId="0" borderId="0">
      <protection locked="0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1" fillId="0" borderId="0" xfId="52" applyFont="1" applyAlignment="1" applyProtection="1">
      <alignment horizontal="left" vertical="center"/>
    </xf>
    <xf numFmtId="14" fontId="1" fillId="0" borderId="0" xfId="0" applyNumberFormat="1" applyFont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1" fillId="0" borderId="0" xfId="52" applyFont="1" applyAlignment="1" applyProtection="1">
      <alignment vertical="center"/>
    </xf>
    <xf numFmtId="178" fontId="4" fillId="0" borderId="0" xfId="0" applyNumberFormat="1" applyFont="1" applyAlignment="1">
      <alignment horizontal="center" vertical="center"/>
    </xf>
    <xf numFmtId="15" fontId="1" fillId="0" borderId="0" xfId="52" applyNumberFormat="1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38" fontId="1" fillId="3" borderId="0" xfId="0" applyNumberFormat="1" applyFont="1" applyFill="1" applyAlignment="1">
      <alignment horizontal="center" vertical="center" wrapText="1"/>
    </xf>
    <xf numFmtId="178" fontId="5" fillId="3" borderId="0" xfId="0" applyNumberFormat="1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1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vertical="center" wrapText="1"/>
    </xf>
    <xf numFmtId="0" fontId="7" fillId="5" borderId="5" xfId="0" applyFont="1" applyFill="1" applyBorder="1" applyAlignment="1"/>
    <xf numFmtId="0" fontId="7" fillId="5" borderId="5" xfId="0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right" vertical="center"/>
    </xf>
    <xf numFmtId="179" fontId="7" fillId="5" borderId="5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/>
    <xf numFmtId="0" fontId="7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179" fontId="7" fillId="0" borderId="5" xfId="0" applyNumberFormat="1" applyFont="1" applyBorder="1" applyAlignment="1">
      <alignment horizontal="right" vertical="center"/>
    </xf>
    <xf numFmtId="0" fontId="3" fillId="6" borderId="5" xfId="0" applyFont="1" applyFill="1" applyBorder="1" applyAlignment="1">
      <alignment horizontal="left" vertical="center"/>
    </xf>
    <xf numFmtId="0" fontId="4" fillId="6" borderId="5" xfId="50" applyFont="1" applyFill="1" applyBorder="1" applyAlignment="1" applyProtection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178" fontId="9" fillId="6" borderId="5" xfId="53" applyNumberFormat="1" applyFont="1" applyFill="1" applyBorder="1" applyAlignment="1" applyProtection="1">
      <alignment horizontal="right"/>
    </xf>
    <xf numFmtId="179" fontId="10" fillId="0" borderId="5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5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7" fillId="0" borderId="5" xfId="0" applyFont="1" applyBorder="1" applyAlignment="1">
      <alignment horizontal="left"/>
    </xf>
    <xf numFmtId="0" fontId="11" fillId="5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left" vertical="center"/>
    </xf>
    <xf numFmtId="0" fontId="8" fillId="6" borderId="5" xfId="50" applyFont="1" applyFill="1" applyBorder="1" applyAlignment="1" applyProtection="1">
      <alignment horizontal="left" vertical="center"/>
    </xf>
    <xf numFmtId="0" fontId="8" fillId="6" borderId="5" xfId="0" applyFont="1" applyFill="1" applyBorder="1" applyAlignment="1">
      <alignment horizontal="left" vertical="center"/>
    </xf>
    <xf numFmtId="178" fontId="10" fillId="6" borderId="5" xfId="53" applyNumberFormat="1" applyFont="1" applyFill="1" applyBorder="1" applyAlignment="1" applyProtection="1">
      <alignment horizontal="right"/>
    </xf>
    <xf numFmtId="0" fontId="14" fillId="5" borderId="5" xfId="0" applyFont="1" applyFill="1" applyBorder="1" applyAlignment="1">
      <alignment horizontal="left" vertical="center"/>
    </xf>
    <xf numFmtId="0" fontId="14" fillId="5" borderId="5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/>
    </xf>
    <xf numFmtId="0" fontId="2" fillId="0" borderId="5" xfId="0" applyFont="1" applyBorder="1">
      <alignment vertical="center"/>
    </xf>
    <xf numFmtId="0" fontId="2" fillId="5" borderId="5" xfId="0" applyFont="1" applyFill="1" applyBorder="1">
      <alignment vertical="center"/>
    </xf>
    <xf numFmtId="0" fontId="15" fillId="5" borderId="5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0" xfId="0" applyFont="1" applyFill="1">
      <alignment vertical="center"/>
    </xf>
    <xf numFmtId="0" fontId="2" fillId="0" borderId="5" xfId="0" applyFont="1" applyBorder="1" applyAlignment="1">
      <alignment vertical="center" wrapText="1"/>
    </xf>
    <xf numFmtId="0" fontId="14" fillId="0" borderId="5" xfId="0" applyFont="1" applyFill="1" applyBorder="1" applyAlignment="1">
      <alignment horizontal="left" vertical="center"/>
    </xf>
    <xf numFmtId="0" fontId="8" fillId="2" borderId="5" xfId="0" applyFont="1" applyFill="1" applyBorder="1">
      <alignment vertical="center"/>
    </xf>
    <xf numFmtId="0" fontId="16" fillId="2" borderId="5" xfId="0" applyFont="1" applyFill="1" applyBorder="1">
      <alignment vertical="center"/>
    </xf>
    <xf numFmtId="0" fontId="1" fillId="6" borderId="5" xfId="0" applyFont="1" applyFill="1" applyBorder="1" applyAlignment="1">
      <alignment horizontal="center" vertical="center"/>
    </xf>
    <xf numFmtId="177" fontId="7" fillId="0" borderId="5" xfId="51" applyFont="1" applyBorder="1" applyAlignment="1">
      <alignment horizontal="left" vertical="center" wrapText="1"/>
    </xf>
    <xf numFmtId="0" fontId="7" fillId="6" borderId="5" xfId="0" applyFont="1" applyFill="1" applyBorder="1" applyAlignment="1">
      <alignment horizontal="center" vertical="center"/>
    </xf>
    <xf numFmtId="177" fontId="7" fillId="0" borderId="5" xfId="49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17" fillId="6" borderId="5" xfId="0" applyFont="1" applyFill="1" applyBorder="1" applyAlignment="1">
      <alignment horizontal="center"/>
    </xf>
    <xf numFmtId="180" fontId="18" fillId="7" borderId="5" xfId="2" applyNumberFormat="1" applyFont="1" applyFill="1" applyBorder="1" applyAlignment="1" applyProtection="1">
      <alignment horizontal="right" vertical="center"/>
    </xf>
    <xf numFmtId="181" fontId="18" fillId="7" borderId="5" xfId="0" applyNumberFormat="1" applyFont="1" applyFill="1" applyBorder="1" applyAlignment="1">
      <alignment horizontal="center" vertical="center"/>
    </xf>
    <xf numFmtId="180" fontId="18" fillId="6" borderId="5" xfId="2" applyNumberFormat="1" applyFont="1" applyFill="1" applyBorder="1" applyAlignment="1" applyProtection="1">
      <alignment horizontal="right" vertical="center"/>
    </xf>
    <xf numFmtId="181" fontId="18" fillId="6" borderId="5" xfId="0" applyNumberFormat="1" applyFont="1" applyFill="1" applyBorder="1" applyAlignment="1">
      <alignment horizontal="center" vertical="center"/>
    </xf>
    <xf numFmtId="0" fontId="17" fillId="6" borderId="5" xfId="0" applyFont="1" applyFill="1" applyBorder="1" applyAlignment="1"/>
    <xf numFmtId="0" fontId="7" fillId="0" borderId="0" xfId="0" applyFont="1">
      <alignment vertical="center"/>
    </xf>
    <xf numFmtId="0" fontId="15" fillId="0" borderId="5" xfId="0" applyFont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mck_ceocircle_20060228 2" xfId="49"/>
    <cellStyle name="Normal_ASCOM (2)" xfId="50"/>
    <cellStyle name="Normal 3" xfId="51"/>
    <cellStyle name="0,0_x000a__x000a_NA_x000a__x000a_ 8" xfId="52"/>
    <cellStyle name="常规_上汽4月别克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abSelected="1" view="pageBreakPreview" zoomScale="55" zoomScaleNormal="74" topLeftCell="A67" workbookViewId="0">
      <selection activeCell="E85" sqref="E85"/>
    </sheetView>
  </sheetViews>
  <sheetFormatPr defaultColWidth="9" defaultRowHeight="16.5"/>
  <cols>
    <col min="1" max="1" width="8.83846153846154" style="2" customWidth="1"/>
    <col min="2" max="2" width="36.1153846153846" style="2" customWidth="1"/>
    <col min="3" max="3" width="30.3461538461538" style="2" customWidth="1"/>
    <col min="4" max="4" width="10.1538461538462" style="2" customWidth="1"/>
    <col min="5" max="5" width="14.6923076923077" style="2" customWidth="1"/>
    <col min="6" max="6" width="8.83846153846154" style="2" customWidth="1"/>
    <col min="7" max="7" width="11.8384615384615" style="2" customWidth="1"/>
    <col min="8" max="8" width="15.8384615384615" style="2" customWidth="1"/>
    <col min="9" max="9" width="31.7384615384615" style="2" customWidth="1"/>
    <col min="10" max="10" width="25.8692307692308" style="2" customWidth="1"/>
    <col min="11" max="255" width="8.83846153846154" style="2" customWidth="1"/>
    <col min="256" max="16384" width="9" style="2"/>
  </cols>
  <sheetData>
    <row r="1" s="1" customForma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4" t="s">
        <v>1</v>
      </c>
      <c r="B2" s="4"/>
      <c r="C2" s="5"/>
      <c r="D2" s="4"/>
      <c r="E2" s="4"/>
      <c r="F2" s="4"/>
      <c r="G2" s="4"/>
      <c r="H2" s="4"/>
    </row>
    <row r="3" s="1" customFormat="1" ht="18" customHeight="1" spans="1:8">
      <c r="A3" s="4" t="s">
        <v>2</v>
      </c>
      <c r="B3" s="4"/>
      <c r="C3" s="5" t="s">
        <v>3</v>
      </c>
      <c r="D3" s="4"/>
      <c r="E3" s="4"/>
      <c r="F3" s="4"/>
      <c r="G3" s="4"/>
      <c r="H3" s="4"/>
    </row>
    <row r="4" s="1" customFormat="1" ht="18" customHeight="1" spans="1:8">
      <c r="A4" s="1" t="s">
        <v>4</v>
      </c>
      <c r="C4" s="5">
        <v>45263</v>
      </c>
      <c r="D4" s="4"/>
      <c r="E4" s="4"/>
      <c r="F4" s="6"/>
      <c r="G4" s="6"/>
      <c r="H4" s="6"/>
    </row>
    <row r="5" s="1" customFormat="1" ht="18" customHeight="1" spans="1:8">
      <c r="A5" s="1" t="s">
        <v>5</v>
      </c>
      <c r="C5" s="5" t="s">
        <v>6</v>
      </c>
      <c r="D5" s="4"/>
      <c r="E5" s="4"/>
      <c r="F5" s="7"/>
      <c r="G5" s="7"/>
      <c r="H5" s="7"/>
    </row>
    <row r="6" s="1" customFormat="1" ht="18" customHeight="1" spans="1:8">
      <c r="A6" s="8" t="s">
        <v>7</v>
      </c>
      <c r="B6" s="8"/>
      <c r="C6" s="5" t="s">
        <v>8</v>
      </c>
      <c r="D6" s="4"/>
      <c r="E6" s="4"/>
      <c r="F6" s="9"/>
      <c r="G6" s="9"/>
      <c r="H6" s="9"/>
    </row>
    <row r="7" s="1" customFormat="1" ht="18" customHeight="1" spans="1:8">
      <c r="A7" s="10" t="s">
        <v>9</v>
      </c>
      <c r="B7" s="10"/>
      <c r="C7" s="5" t="s">
        <v>10</v>
      </c>
      <c r="D7" s="4"/>
      <c r="E7" s="4"/>
      <c r="F7" s="11"/>
      <c r="G7" s="11"/>
      <c r="H7" s="11"/>
    </row>
    <row r="8" ht="33" spans="1:9">
      <c r="A8" s="12" t="s">
        <v>11</v>
      </c>
      <c r="B8" s="13" t="s">
        <v>12</v>
      </c>
      <c r="C8" s="14" t="s">
        <v>13</v>
      </c>
      <c r="D8" s="15" t="s">
        <v>14</v>
      </c>
      <c r="E8" s="15" t="s">
        <v>15</v>
      </c>
      <c r="F8" s="16" t="s">
        <v>16</v>
      </c>
      <c r="G8" s="16" t="s">
        <v>17</v>
      </c>
      <c r="H8" s="16" t="s">
        <v>18</v>
      </c>
      <c r="I8" s="2" t="s">
        <v>19</v>
      </c>
    </row>
    <row r="9" ht="33" spans="1:8">
      <c r="A9" s="17" t="s">
        <v>20</v>
      </c>
      <c r="B9" s="13"/>
      <c r="C9" s="14"/>
      <c r="D9" s="15"/>
      <c r="E9" s="15"/>
      <c r="F9" s="16"/>
      <c r="G9" s="16"/>
      <c r="H9" s="16"/>
    </row>
    <row r="10" ht="20.25" customHeight="1" spans="1:9">
      <c r="A10" s="18" t="s">
        <v>21</v>
      </c>
      <c r="B10" s="19" t="s">
        <v>22</v>
      </c>
      <c r="C10" s="20"/>
      <c r="D10" s="20"/>
      <c r="E10" s="20"/>
      <c r="F10" s="20"/>
      <c r="G10" s="20"/>
      <c r="H10" s="21"/>
      <c r="I10" s="52"/>
    </row>
    <row r="11" ht="23" customHeight="1" spans="1:9">
      <c r="A11" s="22"/>
      <c r="B11" s="23" t="s">
        <v>23</v>
      </c>
      <c r="C11" s="24" t="s">
        <v>24</v>
      </c>
      <c r="D11" s="25">
        <v>1</v>
      </c>
      <c r="E11" s="25">
        <v>47.5</v>
      </c>
      <c r="F11" s="25" t="s">
        <v>25</v>
      </c>
      <c r="G11" s="26">
        <v>450</v>
      </c>
      <c r="H11" s="27">
        <f t="shared" ref="H11:H15" si="0">G11*E11*D11</f>
        <v>21375</v>
      </c>
      <c r="I11" s="53" t="s">
        <v>26</v>
      </c>
    </row>
    <row r="12" ht="23" customHeight="1" spans="1:9">
      <c r="A12" s="22"/>
      <c r="B12" s="23" t="s">
        <v>27</v>
      </c>
      <c r="C12" s="24" t="s">
        <v>28</v>
      </c>
      <c r="D12" s="25">
        <v>1</v>
      </c>
      <c r="E12" s="25">
        <v>1</v>
      </c>
      <c r="F12" s="25" t="s">
        <v>29</v>
      </c>
      <c r="G12" s="26">
        <v>500</v>
      </c>
      <c r="H12" s="27">
        <f t="shared" si="0"/>
        <v>500</v>
      </c>
      <c r="I12" s="53"/>
    </row>
    <row r="13" ht="23" customHeight="1" spans="1:9">
      <c r="A13" s="28"/>
      <c r="B13" s="29" t="s">
        <v>30</v>
      </c>
      <c r="C13" s="30" t="s">
        <v>31</v>
      </c>
      <c r="D13" s="31">
        <v>1</v>
      </c>
      <c r="E13" s="31">
        <v>1</v>
      </c>
      <c r="F13" s="31" t="s">
        <v>29</v>
      </c>
      <c r="G13" s="32">
        <v>800</v>
      </c>
      <c r="H13" s="33">
        <f t="shared" si="0"/>
        <v>800</v>
      </c>
      <c r="I13" s="52"/>
    </row>
    <row r="14" ht="23" customHeight="1" spans="1:9">
      <c r="A14" s="28"/>
      <c r="B14" s="29" t="s">
        <v>32</v>
      </c>
      <c r="C14" s="30" t="s">
        <v>31</v>
      </c>
      <c r="D14" s="31">
        <v>1</v>
      </c>
      <c r="E14" s="31">
        <v>1</v>
      </c>
      <c r="F14" s="31" t="s">
        <v>29</v>
      </c>
      <c r="G14" s="32">
        <v>800</v>
      </c>
      <c r="H14" s="33">
        <f t="shared" si="0"/>
        <v>800</v>
      </c>
      <c r="I14" s="52" t="s">
        <v>33</v>
      </c>
    </row>
    <row r="15" ht="23" customHeight="1" spans="1:9">
      <c r="A15" s="28"/>
      <c r="B15" s="29" t="s">
        <v>34</v>
      </c>
      <c r="C15" s="29" t="s">
        <v>34</v>
      </c>
      <c r="D15" s="31">
        <v>1</v>
      </c>
      <c r="E15" s="31">
        <v>2</v>
      </c>
      <c r="F15" s="31" t="s">
        <v>29</v>
      </c>
      <c r="G15" s="32">
        <v>800</v>
      </c>
      <c r="H15" s="33">
        <f t="shared" si="0"/>
        <v>1600</v>
      </c>
      <c r="I15" s="52" t="s">
        <v>35</v>
      </c>
    </row>
    <row r="16" ht="23" customHeight="1" spans="1:9">
      <c r="A16" s="28"/>
      <c r="B16" s="29" t="s">
        <v>36</v>
      </c>
      <c r="C16" s="29" t="s">
        <v>36</v>
      </c>
      <c r="D16" s="31">
        <v>1</v>
      </c>
      <c r="E16" s="31">
        <v>1</v>
      </c>
      <c r="F16" s="31" t="s">
        <v>29</v>
      </c>
      <c r="G16" s="32">
        <v>0</v>
      </c>
      <c r="H16" s="33">
        <f t="shared" ref="H16:H21" si="1">G16*E16*D16</f>
        <v>0</v>
      </c>
      <c r="I16" s="52"/>
    </row>
    <row r="17" ht="23" customHeight="1" spans="1:9">
      <c r="A17" s="28"/>
      <c r="B17" s="29" t="s">
        <v>37</v>
      </c>
      <c r="C17" s="30" t="s">
        <v>38</v>
      </c>
      <c r="D17" s="31">
        <v>1</v>
      </c>
      <c r="E17" s="31">
        <v>1</v>
      </c>
      <c r="F17" s="31" t="s">
        <v>29</v>
      </c>
      <c r="G17" s="32">
        <v>50</v>
      </c>
      <c r="H17" s="33">
        <f t="shared" si="1"/>
        <v>50</v>
      </c>
      <c r="I17" s="52"/>
    </row>
    <row r="18" ht="23" customHeight="1" spans="1:9">
      <c r="A18" s="28"/>
      <c r="B18" s="29" t="s">
        <v>39</v>
      </c>
      <c r="C18" s="30" t="s">
        <v>40</v>
      </c>
      <c r="D18" s="31">
        <v>1</v>
      </c>
      <c r="E18" s="31">
        <v>2</v>
      </c>
      <c r="F18" s="31" t="s">
        <v>29</v>
      </c>
      <c r="G18" s="32">
        <v>200</v>
      </c>
      <c r="H18" s="33">
        <f t="shared" si="1"/>
        <v>400</v>
      </c>
      <c r="I18" s="52"/>
    </row>
    <row r="19" ht="23" customHeight="1" spans="1:9">
      <c r="A19" s="28"/>
      <c r="B19" s="29" t="s">
        <v>41</v>
      </c>
      <c r="C19" s="30" t="s">
        <v>42</v>
      </c>
      <c r="D19" s="31">
        <v>1</v>
      </c>
      <c r="E19" s="31">
        <v>4</v>
      </c>
      <c r="F19" s="31" t="s">
        <v>29</v>
      </c>
      <c r="G19" s="32">
        <v>300</v>
      </c>
      <c r="H19" s="33">
        <f t="shared" si="1"/>
        <v>1200</v>
      </c>
      <c r="I19" s="52"/>
    </row>
    <row r="20" ht="23" customHeight="1" spans="1:9">
      <c r="A20" s="28"/>
      <c r="B20" s="29" t="s">
        <v>43</v>
      </c>
      <c r="C20" s="30" t="s">
        <v>44</v>
      </c>
      <c r="D20" s="31">
        <v>1</v>
      </c>
      <c r="E20" s="31">
        <v>4</v>
      </c>
      <c r="F20" s="31" t="s">
        <v>29</v>
      </c>
      <c r="G20" s="32">
        <v>200</v>
      </c>
      <c r="H20" s="33">
        <f t="shared" si="1"/>
        <v>800</v>
      </c>
      <c r="I20" s="52" t="s">
        <v>45</v>
      </c>
    </row>
    <row r="21" ht="23" customHeight="1" spans="1:9">
      <c r="A21" s="28"/>
      <c r="B21" s="29" t="s">
        <v>46</v>
      </c>
      <c r="C21" s="30" t="s">
        <v>47</v>
      </c>
      <c r="D21" s="31">
        <v>1</v>
      </c>
      <c r="E21" s="31">
        <v>1</v>
      </c>
      <c r="F21" s="31" t="s">
        <v>29</v>
      </c>
      <c r="G21" s="32">
        <v>300</v>
      </c>
      <c r="H21" s="33">
        <f t="shared" si="1"/>
        <v>300</v>
      </c>
      <c r="I21" s="52"/>
    </row>
    <row r="22" ht="23" customHeight="1" spans="1:9">
      <c r="A22" s="28"/>
      <c r="B22" s="34"/>
      <c r="C22" s="34"/>
      <c r="D22" s="34"/>
      <c r="E22" s="35"/>
      <c r="F22" s="36"/>
      <c r="G22" s="37"/>
      <c r="H22" s="38">
        <f>SUM(H11:H21)</f>
        <v>27825</v>
      </c>
      <c r="I22" s="52"/>
    </row>
    <row r="23" ht="20.25" customHeight="1" spans="1:9">
      <c r="A23" s="39" t="s">
        <v>48</v>
      </c>
      <c r="B23" s="40" t="s">
        <v>49</v>
      </c>
      <c r="C23" s="41"/>
      <c r="D23" s="41"/>
      <c r="E23" s="41"/>
      <c r="F23" s="41"/>
      <c r="G23" s="41"/>
      <c r="H23" s="41"/>
      <c r="I23" s="52"/>
    </row>
    <row r="24" ht="23" customHeight="1" spans="1:9">
      <c r="A24" s="28"/>
      <c r="B24" s="42" t="s">
        <v>50</v>
      </c>
      <c r="C24" s="42" t="s">
        <v>51</v>
      </c>
      <c r="D24" s="31">
        <v>1</v>
      </c>
      <c r="E24" s="31">
        <v>2</v>
      </c>
      <c r="F24" s="31" t="s">
        <v>29</v>
      </c>
      <c r="G24" s="32">
        <v>500</v>
      </c>
      <c r="H24" s="33">
        <f>G24*E24*D24</f>
        <v>1000</v>
      </c>
      <c r="I24" s="52" t="s">
        <v>52</v>
      </c>
    </row>
    <row r="25" ht="23" customHeight="1" spans="1:9">
      <c r="A25" s="28"/>
      <c r="B25" s="42" t="s">
        <v>53</v>
      </c>
      <c r="C25" s="42" t="s">
        <v>54</v>
      </c>
      <c r="D25" s="31">
        <v>1</v>
      </c>
      <c r="E25" s="31">
        <v>1</v>
      </c>
      <c r="F25" s="31" t="s">
        <v>29</v>
      </c>
      <c r="G25" s="32">
        <v>300</v>
      </c>
      <c r="H25" s="33">
        <f>G25*E25*D25</f>
        <v>300</v>
      </c>
      <c r="I25" s="52"/>
    </row>
    <row r="26" ht="23" customHeight="1" spans="1:9">
      <c r="A26" s="28"/>
      <c r="B26" s="42" t="s">
        <v>55</v>
      </c>
      <c r="C26" s="42" t="s">
        <v>56</v>
      </c>
      <c r="D26" s="31">
        <v>1</v>
      </c>
      <c r="E26" s="31">
        <v>1</v>
      </c>
      <c r="F26" s="31" t="s">
        <v>29</v>
      </c>
      <c r="G26" s="32">
        <v>1000</v>
      </c>
      <c r="H26" s="33">
        <f>G26*E26*D26</f>
        <v>1000</v>
      </c>
      <c r="I26" s="52" t="s">
        <v>57</v>
      </c>
    </row>
    <row r="27" ht="23" customHeight="1" spans="1:9">
      <c r="A27" s="28"/>
      <c r="B27" s="42" t="s">
        <v>58</v>
      </c>
      <c r="C27" s="42" t="s">
        <v>58</v>
      </c>
      <c r="D27" s="31">
        <v>1</v>
      </c>
      <c r="E27" s="31">
        <v>8</v>
      </c>
      <c r="F27" s="31" t="s">
        <v>59</v>
      </c>
      <c r="G27" s="32">
        <v>400</v>
      </c>
      <c r="H27" s="33">
        <f>G27*E27*D27</f>
        <v>3200</v>
      </c>
      <c r="I27" s="52"/>
    </row>
    <row r="28" ht="23" customHeight="1" spans="1:9">
      <c r="A28" s="28"/>
      <c r="B28" s="42" t="s">
        <v>60</v>
      </c>
      <c r="C28" s="42" t="s">
        <v>60</v>
      </c>
      <c r="D28" s="31">
        <v>1</v>
      </c>
      <c r="E28" s="31">
        <v>10</v>
      </c>
      <c r="F28" s="31" t="s">
        <v>29</v>
      </c>
      <c r="G28" s="32">
        <v>0</v>
      </c>
      <c r="H28" s="33">
        <f>G28*E28*D28</f>
        <v>0</v>
      </c>
      <c r="I28" s="53" t="s">
        <v>61</v>
      </c>
    </row>
    <row r="29" ht="23" customHeight="1" spans="1:9">
      <c r="A29" s="28"/>
      <c r="B29" s="42" t="s">
        <v>62</v>
      </c>
      <c r="C29" s="42" t="s">
        <v>62</v>
      </c>
      <c r="D29" s="31">
        <v>1</v>
      </c>
      <c r="E29" s="31">
        <v>4</v>
      </c>
      <c r="F29" s="31" t="s">
        <v>29</v>
      </c>
      <c r="G29" s="32">
        <v>200</v>
      </c>
      <c r="H29" s="33">
        <f>G29*E29*D29</f>
        <v>800</v>
      </c>
      <c r="I29" s="52" t="s">
        <v>63</v>
      </c>
    </row>
    <row r="30" ht="23" customHeight="1" spans="1:9">
      <c r="A30" s="28"/>
      <c r="B30" s="42" t="s">
        <v>64</v>
      </c>
      <c r="C30" s="42" t="s">
        <v>65</v>
      </c>
      <c r="D30" s="31">
        <v>1</v>
      </c>
      <c r="E30" s="31">
        <v>6</v>
      </c>
      <c r="F30" s="31" t="s">
        <v>29</v>
      </c>
      <c r="G30" s="32">
        <v>200</v>
      </c>
      <c r="H30" s="33">
        <f>G30*E30*D30</f>
        <v>1200</v>
      </c>
      <c r="I30" s="52" t="s">
        <v>66</v>
      </c>
    </row>
    <row r="31" ht="23" customHeight="1" spans="1:9">
      <c r="A31" s="28"/>
      <c r="B31" s="42" t="s">
        <v>67</v>
      </c>
      <c r="C31" s="42"/>
      <c r="D31" s="31">
        <v>1</v>
      </c>
      <c r="E31" s="31">
        <v>4</v>
      </c>
      <c r="F31" s="31" t="s">
        <v>29</v>
      </c>
      <c r="G31" s="32">
        <v>200</v>
      </c>
      <c r="H31" s="33">
        <f>G31*E31*D31</f>
        <v>800</v>
      </c>
      <c r="I31" s="52" t="s">
        <v>68</v>
      </c>
    </row>
    <row r="32" ht="23" customHeight="1" spans="1:9">
      <c r="A32" s="28"/>
      <c r="B32" s="42" t="s">
        <v>69</v>
      </c>
      <c r="C32" s="42" t="s">
        <v>70</v>
      </c>
      <c r="D32" s="31">
        <v>1</v>
      </c>
      <c r="E32" s="31">
        <v>2</v>
      </c>
      <c r="F32" s="31" t="s">
        <v>29</v>
      </c>
      <c r="G32" s="32">
        <v>300</v>
      </c>
      <c r="H32" s="33">
        <f>G32*E32*D32</f>
        <v>600</v>
      </c>
      <c r="I32" s="52"/>
    </row>
    <row r="33" ht="23" customHeight="1" spans="1:9">
      <c r="A33" s="28"/>
      <c r="B33" s="29" t="s">
        <v>41</v>
      </c>
      <c r="C33" s="30" t="s">
        <v>42</v>
      </c>
      <c r="D33" s="31">
        <v>1</v>
      </c>
      <c r="E33" s="31">
        <v>1</v>
      </c>
      <c r="F33" s="31" t="s">
        <v>29</v>
      </c>
      <c r="G33" s="32">
        <v>300</v>
      </c>
      <c r="H33" s="33">
        <f t="shared" ref="H32:H38" si="2">G33*E33*D33</f>
        <v>300</v>
      </c>
      <c r="I33" s="52"/>
    </row>
    <row r="34" ht="23" customHeight="1" spans="1:9">
      <c r="A34" s="28"/>
      <c r="B34" s="43" t="s">
        <v>71</v>
      </c>
      <c r="C34" s="43" t="s">
        <v>71</v>
      </c>
      <c r="D34" s="25">
        <v>1</v>
      </c>
      <c r="E34" s="44">
        <v>1</v>
      </c>
      <c r="F34" s="31" t="s">
        <v>29</v>
      </c>
      <c r="G34" s="32">
        <v>1000</v>
      </c>
      <c r="H34" s="33">
        <f t="shared" si="2"/>
        <v>1000</v>
      </c>
      <c r="I34" s="52"/>
    </row>
    <row r="35" ht="23" customHeight="1" spans="1:9">
      <c r="A35" s="28"/>
      <c r="B35" s="43" t="s">
        <v>72</v>
      </c>
      <c r="C35" s="43" t="s">
        <v>72</v>
      </c>
      <c r="D35" s="25">
        <v>4</v>
      </c>
      <c r="E35" s="44">
        <v>4</v>
      </c>
      <c r="F35" s="31" t="s">
        <v>29</v>
      </c>
      <c r="G35" s="32">
        <v>800</v>
      </c>
      <c r="H35" s="33">
        <f t="shared" si="2"/>
        <v>12800</v>
      </c>
      <c r="I35" s="52" t="s">
        <v>73</v>
      </c>
    </row>
    <row r="36" ht="23" customHeight="1" spans="1:9">
      <c r="A36" s="28"/>
      <c r="B36" s="43" t="s">
        <v>74</v>
      </c>
      <c r="C36" s="43" t="s">
        <v>74</v>
      </c>
      <c r="D36" s="25">
        <v>1</v>
      </c>
      <c r="E36" s="44">
        <v>120</v>
      </c>
      <c r="F36" s="31" t="s">
        <v>29</v>
      </c>
      <c r="G36" s="32">
        <v>50</v>
      </c>
      <c r="H36" s="33">
        <f t="shared" si="2"/>
        <v>6000</v>
      </c>
      <c r="I36" s="52"/>
    </row>
    <row r="37" ht="23" customHeight="1" spans="1:9">
      <c r="A37" s="28"/>
      <c r="B37" s="43" t="s">
        <v>75</v>
      </c>
      <c r="C37" s="43" t="s">
        <v>75</v>
      </c>
      <c r="D37" s="25">
        <v>1</v>
      </c>
      <c r="E37" s="44">
        <v>1</v>
      </c>
      <c r="F37" s="31" t="s">
        <v>76</v>
      </c>
      <c r="G37" s="32">
        <v>400</v>
      </c>
      <c r="H37" s="33">
        <f t="shared" si="2"/>
        <v>400</v>
      </c>
      <c r="I37" s="52"/>
    </row>
    <row r="38" ht="23" customHeight="1" spans="1:9">
      <c r="A38" s="28"/>
      <c r="B38" s="43" t="s">
        <v>77</v>
      </c>
      <c r="C38" s="43" t="s">
        <v>77</v>
      </c>
      <c r="D38" s="25">
        <v>1</v>
      </c>
      <c r="E38" s="44">
        <v>2</v>
      </c>
      <c r="F38" s="31" t="s">
        <v>29</v>
      </c>
      <c r="G38" s="32">
        <v>200</v>
      </c>
      <c r="H38" s="33">
        <f t="shared" si="2"/>
        <v>400</v>
      </c>
      <c r="I38" s="52"/>
    </row>
    <row r="39" ht="23" customHeight="1" spans="1:9">
      <c r="A39" s="28"/>
      <c r="B39" s="45"/>
      <c r="C39" s="45"/>
      <c r="D39" s="45"/>
      <c r="E39" s="46"/>
      <c r="F39" s="47"/>
      <c r="G39" s="48"/>
      <c r="H39" s="38">
        <f>SUM(H24:H38)</f>
        <v>29800</v>
      </c>
      <c r="I39" s="52"/>
    </row>
    <row r="40" ht="20.25" customHeight="1" spans="1:9">
      <c r="A40" s="39" t="s">
        <v>78</v>
      </c>
      <c r="B40" s="40" t="s">
        <v>79</v>
      </c>
      <c r="C40" s="41"/>
      <c r="D40" s="41"/>
      <c r="E40" s="41"/>
      <c r="F40" s="41"/>
      <c r="G40" s="41"/>
      <c r="H40" s="41"/>
      <c r="I40" s="52"/>
    </row>
    <row r="41" ht="23" customHeight="1" spans="1:9">
      <c r="A41" s="22"/>
      <c r="B41" s="49" t="s">
        <v>80</v>
      </c>
      <c r="C41" s="50" t="s">
        <v>81</v>
      </c>
      <c r="D41" s="25">
        <v>1</v>
      </c>
      <c r="E41" s="25">
        <v>8</v>
      </c>
      <c r="F41" s="25" t="s">
        <v>29</v>
      </c>
      <c r="G41" s="26">
        <v>300</v>
      </c>
      <c r="H41" s="27">
        <f>G41*E41*D41</f>
        <v>2400</v>
      </c>
      <c r="I41" s="53" t="s">
        <v>82</v>
      </c>
    </row>
    <row r="42" ht="23" customHeight="1" spans="1:10">
      <c r="A42" s="22"/>
      <c r="B42" s="49" t="s">
        <v>83</v>
      </c>
      <c r="C42" s="50" t="s">
        <v>84</v>
      </c>
      <c r="D42" s="25">
        <v>1</v>
      </c>
      <c r="E42" s="25">
        <v>14</v>
      </c>
      <c r="F42" s="25" t="s">
        <v>29</v>
      </c>
      <c r="G42" s="26">
        <v>300</v>
      </c>
      <c r="H42" s="27">
        <f>G42*E42*D42</f>
        <v>4200</v>
      </c>
      <c r="I42" s="53" t="s">
        <v>85</v>
      </c>
      <c r="J42" s="2" t="s">
        <v>86</v>
      </c>
    </row>
    <row r="43" ht="23" customHeight="1" spans="1:10">
      <c r="A43" s="22"/>
      <c r="B43" s="51" t="s">
        <v>87</v>
      </c>
      <c r="C43" s="51" t="s">
        <v>88</v>
      </c>
      <c r="D43" s="25">
        <v>1</v>
      </c>
      <c r="E43" s="25">
        <v>22</v>
      </c>
      <c r="F43" s="25" t="s">
        <v>89</v>
      </c>
      <c r="G43" s="26">
        <v>80</v>
      </c>
      <c r="H43" s="27">
        <f>G43*E43*D43</f>
        <v>1760</v>
      </c>
      <c r="I43" s="53" t="s">
        <v>90</v>
      </c>
      <c r="J43" s="2" t="s">
        <v>91</v>
      </c>
    </row>
    <row r="44" ht="23" customHeight="1" spans="1:10">
      <c r="A44" s="22"/>
      <c r="B44" s="51" t="s">
        <v>92</v>
      </c>
      <c r="C44" s="51"/>
      <c r="D44" s="25">
        <v>1</v>
      </c>
      <c r="E44" s="25">
        <v>10</v>
      </c>
      <c r="F44" s="25" t="s">
        <v>29</v>
      </c>
      <c r="G44" s="26">
        <v>500</v>
      </c>
      <c r="H44" s="27">
        <f t="shared" ref="H44:H54" si="3">G44*E44*D44</f>
        <v>5000</v>
      </c>
      <c r="I44" s="53" t="s">
        <v>93</v>
      </c>
      <c r="J44" s="2" t="s">
        <v>94</v>
      </c>
    </row>
    <row r="45" ht="23" customHeight="1" spans="1:9">
      <c r="A45" s="22"/>
      <c r="B45" s="51" t="s">
        <v>95</v>
      </c>
      <c r="C45" s="51" t="s">
        <v>95</v>
      </c>
      <c r="D45" s="25">
        <v>1</v>
      </c>
      <c r="E45" s="25">
        <v>1</v>
      </c>
      <c r="F45" s="25" t="s">
        <v>29</v>
      </c>
      <c r="G45" s="26">
        <v>3000</v>
      </c>
      <c r="H45" s="27">
        <f t="shared" si="3"/>
        <v>3000</v>
      </c>
      <c r="I45" s="53" t="s">
        <v>96</v>
      </c>
    </row>
    <row r="46" ht="56" customHeight="1" spans="1:9">
      <c r="A46" s="22"/>
      <c r="B46" s="49" t="s">
        <v>97</v>
      </c>
      <c r="C46" s="50" t="s">
        <v>47</v>
      </c>
      <c r="D46" s="25">
        <v>1</v>
      </c>
      <c r="E46" s="25">
        <v>2</v>
      </c>
      <c r="F46" s="25" t="s">
        <v>29</v>
      </c>
      <c r="G46" s="26">
        <v>300</v>
      </c>
      <c r="H46" s="27">
        <f t="shared" si="3"/>
        <v>600</v>
      </c>
      <c r="I46" s="54" t="s">
        <v>98</v>
      </c>
    </row>
    <row r="47" ht="56" customHeight="1" spans="1:10">
      <c r="A47" s="28"/>
      <c r="B47" s="49" t="s">
        <v>83</v>
      </c>
      <c r="C47" s="50" t="s">
        <v>99</v>
      </c>
      <c r="D47" s="25">
        <v>1</v>
      </c>
      <c r="E47" s="25">
        <v>20</v>
      </c>
      <c r="F47" s="25" t="s">
        <v>29</v>
      </c>
      <c r="G47" s="26">
        <v>300</v>
      </c>
      <c r="H47" s="27">
        <f t="shared" si="3"/>
        <v>6000</v>
      </c>
      <c r="I47" s="55" t="s">
        <v>100</v>
      </c>
      <c r="J47" s="56">
        <v>8</v>
      </c>
    </row>
    <row r="48" ht="56" customHeight="1" spans="1:10">
      <c r="A48" s="28"/>
      <c r="B48" s="49" t="s">
        <v>101</v>
      </c>
      <c r="C48" s="49" t="s">
        <v>102</v>
      </c>
      <c r="D48" s="25">
        <v>1</v>
      </c>
      <c r="E48" s="25">
        <v>31</v>
      </c>
      <c r="F48" s="25" t="s">
        <v>89</v>
      </c>
      <c r="G48" s="26">
        <v>300</v>
      </c>
      <c r="H48" s="27">
        <f t="shared" si="3"/>
        <v>9300</v>
      </c>
      <c r="I48" s="55" t="s">
        <v>100</v>
      </c>
      <c r="J48" s="56"/>
    </row>
    <row r="49" ht="56" customHeight="1" spans="1:10">
      <c r="A49" s="22"/>
      <c r="B49" s="49" t="s">
        <v>83</v>
      </c>
      <c r="C49" s="50" t="s">
        <v>99</v>
      </c>
      <c r="D49" s="25">
        <v>1</v>
      </c>
      <c r="E49" s="25">
        <v>12</v>
      </c>
      <c r="F49" s="25" t="s">
        <v>29</v>
      </c>
      <c r="G49" s="26">
        <v>300</v>
      </c>
      <c r="H49" s="27">
        <f t="shared" si="3"/>
        <v>3600</v>
      </c>
      <c r="I49" s="55" t="s">
        <v>103</v>
      </c>
      <c r="J49" s="56">
        <v>4.8</v>
      </c>
    </row>
    <row r="50" ht="56" customHeight="1" spans="1:10">
      <c r="A50" s="22"/>
      <c r="B50" s="49" t="s">
        <v>104</v>
      </c>
      <c r="C50" s="49" t="s">
        <v>104</v>
      </c>
      <c r="D50" s="25">
        <v>1</v>
      </c>
      <c r="E50" s="25">
        <v>12</v>
      </c>
      <c r="F50" s="25" t="s">
        <v>89</v>
      </c>
      <c r="G50" s="26">
        <v>80</v>
      </c>
      <c r="H50" s="27">
        <f t="shared" si="3"/>
        <v>960</v>
      </c>
      <c r="I50" s="55" t="s">
        <v>105</v>
      </c>
      <c r="J50" s="56"/>
    </row>
    <row r="51" ht="56" customHeight="1" spans="1:10">
      <c r="A51" s="22"/>
      <c r="B51" s="49" t="s">
        <v>106</v>
      </c>
      <c r="C51" s="49" t="s">
        <v>106</v>
      </c>
      <c r="D51" s="25">
        <v>1</v>
      </c>
      <c r="E51" s="25">
        <v>100</v>
      </c>
      <c r="F51" s="25" t="s">
        <v>107</v>
      </c>
      <c r="G51" s="26">
        <v>200</v>
      </c>
      <c r="H51" s="27">
        <f t="shared" si="3"/>
        <v>20000</v>
      </c>
      <c r="I51" s="55" t="s">
        <v>108</v>
      </c>
      <c r="J51" s="56">
        <v>20</v>
      </c>
    </row>
    <row r="52" ht="56" customHeight="1" spans="1:10">
      <c r="A52" s="22"/>
      <c r="B52" s="51" t="s">
        <v>109</v>
      </c>
      <c r="C52" s="51" t="s">
        <v>109</v>
      </c>
      <c r="D52" s="25">
        <v>1</v>
      </c>
      <c r="E52" s="25">
        <v>1</v>
      </c>
      <c r="F52" s="25" t="s">
        <v>29</v>
      </c>
      <c r="G52" s="26">
        <v>1000</v>
      </c>
      <c r="H52" s="27">
        <f t="shared" ref="H52:H54" si="4">G52*E52*D52</f>
        <v>1000</v>
      </c>
      <c r="I52" s="53" t="s">
        <v>110</v>
      </c>
      <c r="J52" s="56"/>
    </row>
    <row r="53" ht="93" customHeight="1" spans="1:10">
      <c r="A53" s="22"/>
      <c r="B53" s="49" t="s">
        <v>111</v>
      </c>
      <c r="C53" s="50" t="s">
        <v>112</v>
      </c>
      <c r="D53" s="25">
        <v>10</v>
      </c>
      <c r="E53" s="25">
        <v>1</v>
      </c>
      <c r="F53" s="25" t="s">
        <v>113</v>
      </c>
      <c r="G53" s="26">
        <v>3800</v>
      </c>
      <c r="H53" s="27">
        <f t="shared" si="4"/>
        <v>38000</v>
      </c>
      <c r="I53" s="55" t="s">
        <v>114</v>
      </c>
      <c r="J53" s="56" t="s">
        <v>115</v>
      </c>
    </row>
    <row r="54" ht="74" customHeight="1" spans="1:10">
      <c r="A54" s="22"/>
      <c r="B54" s="49" t="s">
        <v>116</v>
      </c>
      <c r="C54" s="50" t="s">
        <v>117</v>
      </c>
      <c r="D54" s="25">
        <v>2</v>
      </c>
      <c r="E54" s="25">
        <v>1</v>
      </c>
      <c r="F54" s="25" t="s">
        <v>113</v>
      </c>
      <c r="G54" s="26">
        <v>2000</v>
      </c>
      <c r="H54" s="27">
        <f t="shared" si="4"/>
        <v>4000</v>
      </c>
      <c r="I54" s="55" t="s">
        <v>118</v>
      </c>
      <c r="J54" s="56"/>
    </row>
    <row r="55" ht="23" customHeight="1" spans="1:9">
      <c r="A55" s="28"/>
      <c r="B55" s="45"/>
      <c r="C55" s="45"/>
      <c r="D55" s="45"/>
      <c r="E55" s="46"/>
      <c r="F55" s="47"/>
      <c r="G55" s="48"/>
      <c r="H55" s="38">
        <f>SUM(H41:H53)</f>
        <v>95820</v>
      </c>
      <c r="I55" s="52"/>
    </row>
    <row r="56" ht="33" spans="1:8">
      <c r="A56" s="17" t="s">
        <v>119</v>
      </c>
      <c r="B56" s="13"/>
      <c r="C56" s="14"/>
      <c r="D56" s="15"/>
      <c r="E56" s="15"/>
      <c r="F56" s="16"/>
      <c r="G56" s="16"/>
      <c r="H56" s="16"/>
    </row>
    <row r="57" ht="56" customHeight="1" spans="1:9">
      <c r="A57" s="39" t="s">
        <v>48</v>
      </c>
      <c r="B57" s="40" t="s">
        <v>49</v>
      </c>
      <c r="C57" s="41"/>
      <c r="D57" s="41"/>
      <c r="E57" s="41"/>
      <c r="F57" s="41"/>
      <c r="G57" s="41"/>
      <c r="H57" s="41"/>
      <c r="I57" s="57" t="s">
        <v>120</v>
      </c>
    </row>
    <row r="58" ht="23" customHeight="1" spans="1:9">
      <c r="A58" s="28"/>
      <c r="B58" s="51" t="s">
        <v>55</v>
      </c>
      <c r="C58" s="51" t="s">
        <v>56</v>
      </c>
      <c r="D58" s="25">
        <v>1</v>
      </c>
      <c r="E58" s="25">
        <v>1</v>
      </c>
      <c r="F58" s="25" t="s">
        <v>29</v>
      </c>
      <c r="G58" s="26">
        <v>1000</v>
      </c>
      <c r="H58" s="27">
        <f>G58*E58*D58</f>
        <v>1000</v>
      </c>
      <c r="I58" s="53" t="s">
        <v>57</v>
      </c>
    </row>
    <row r="59" ht="23" customHeight="1" spans="1:9">
      <c r="A59" s="28"/>
      <c r="B59" s="51" t="s">
        <v>64</v>
      </c>
      <c r="C59" s="51" t="s">
        <v>65</v>
      </c>
      <c r="D59" s="25">
        <v>1</v>
      </c>
      <c r="E59" s="25">
        <v>6</v>
      </c>
      <c r="F59" s="25" t="s">
        <v>29</v>
      </c>
      <c r="G59" s="26">
        <v>200</v>
      </c>
      <c r="H59" s="27">
        <f>G59*E59*D59</f>
        <v>1200</v>
      </c>
      <c r="I59" s="53" t="s">
        <v>121</v>
      </c>
    </row>
    <row r="60" ht="23" customHeight="1" spans="1:9">
      <c r="A60" s="28"/>
      <c r="B60" s="51" t="s">
        <v>69</v>
      </c>
      <c r="C60" s="51" t="s">
        <v>70</v>
      </c>
      <c r="D60" s="25">
        <v>1</v>
      </c>
      <c r="E60" s="25">
        <v>2</v>
      </c>
      <c r="F60" s="25" t="s">
        <v>29</v>
      </c>
      <c r="G60" s="26">
        <v>300</v>
      </c>
      <c r="H60" s="27">
        <f>G60*E60*D60</f>
        <v>600</v>
      </c>
      <c r="I60" s="53" t="s">
        <v>121</v>
      </c>
    </row>
    <row r="61" ht="57" customHeight="1" spans="1:9">
      <c r="A61" s="28"/>
      <c r="B61" s="23" t="s">
        <v>41</v>
      </c>
      <c r="C61" s="24" t="s">
        <v>42</v>
      </c>
      <c r="D61" s="25">
        <v>1</v>
      </c>
      <c r="E61" s="25">
        <v>1</v>
      </c>
      <c r="F61" s="25" t="s">
        <v>29</v>
      </c>
      <c r="G61" s="26">
        <v>300</v>
      </c>
      <c r="H61" s="27">
        <f>G61*E61*D61</f>
        <v>300</v>
      </c>
      <c r="I61" s="55"/>
    </row>
    <row r="62" ht="57" customHeight="1" spans="1:9">
      <c r="A62" s="28"/>
      <c r="B62" s="23" t="s">
        <v>122</v>
      </c>
      <c r="C62" s="23" t="s">
        <v>122</v>
      </c>
      <c r="D62" s="25">
        <v>1</v>
      </c>
      <c r="E62" s="25">
        <v>4</v>
      </c>
      <c r="F62" s="25" t="s">
        <v>29</v>
      </c>
      <c r="G62" s="26">
        <v>500</v>
      </c>
      <c r="H62" s="27">
        <f>G62*E62*D62</f>
        <v>2000</v>
      </c>
      <c r="I62" s="55"/>
    </row>
    <row r="63" ht="23" customHeight="1" spans="1:9">
      <c r="A63" s="28"/>
      <c r="B63" s="42" t="s">
        <v>58</v>
      </c>
      <c r="C63" s="42" t="s">
        <v>58</v>
      </c>
      <c r="D63" s="31">
        <v>1</v>
      </c>
      <c r="E63" s="31">
        <v>4</v>
      </c>
      <c r="F63" s="31" t="s">
        <v>59</v>
      </c>
      <c r="G63" s="32">
        <v>400</v>
      </c>
      <c r="H63" s="33">
        <f>G63*E63*D63</f>
        <v>1600</v>
      </c>
      <c r="I63" s="52"/>
    </row>
    <row r="64" ht="57" customHeight="1" spans="1:9">
      <c r="A64" s="28"/>
      <c r="B64" s="29"/>
      <c r="C64" s="30"/>
      <c r="D64" s="31"/>
      <c r="E64" s="31"/>
      <c r="F64" s="31"/>
      <c r="G64" s="32"/>
      <c r="H64" s="38">
        <f>SUM(H58:H63)</f>
        <v>6700</v>
      </c>
      <c r="I64" s="57"/>
    </row>
    <row r="65" ht="20.25" customHeight="1" spans="1:9">
      <c r="A65" s="39" t="s">
        <v>78</v>
      </c>
      <c r="B65" s="40" t="s">
        <v>79</v>
      </c>
      <c r="C65" s="41"/>
      <c r="D65" s="41"/>
      <c r="E65" s="41"/>
      <c r="F65" s="41"/>
      <c r="G65" s="41"/>
      <c r="H65" s="41"/>
      <c r="I65" s="57"/>
    </row>
    <row r="66" ht="72" customHeight="1" spans="1:9">
      <c r="A66" s="28"/>
      <c r="B66" s="58" t="s">
        <v>123</v>
      </c>
      <c r="C66" s="58" t="s">
        <v>123</v>
      </c>
      <c r="D66" s="31">
        <v>1</v>
      </c>
      <c r="E66" s="31">
        <v>26</v>
      </c>
      <c r="F66" s="31" t="s">
        <v>29</v>
      </c>
      <c r="G66" s="32">
        <v>300</v>
      </c>
      <c r="H66" s="33">
        <f>G66*E66*D66</f>
        <v>7800</v>
      </c>
      <c r="I66" s="57" t="s">
        <v>124</v>
      </c>
    </row>
    <row r="67" ht="72" customHeight="1" spans="1:9">
      <c r="A67" s="28"/>
      <c r="B67" s="51" t="s">
        <v>95</v>
      </c>
      <c r="C67" s="51" t="s">
        <v>95</v>
      </c>
      <c r="D67" s="25">
        <v>1</v>
      </c>
      <c r="E67" s="25">
        <v>1</v>
      </c>
      <c r="F67" s="25" t="s">
        <v>29</v>
      </c>
      <c r="G67" s="26">
        <v>3000</v>
      </c>
      <c r="H67" s="27">
        <f>G67*E67*D67</f>
        <v>3000</v>
      </c>
      <c r="I67" s="53" t="s">
        <v>96</v>
      </c>
    </row>
    <row r="68" ht="72" customHeight="1" spans="1:9">
      <c r="A68" s="28"/>
      <c r="B68" s="49" t="s">
        <v>125</v>
      </c>
      <c r="C68" s="49" t="s">
        <v>125</v>
      </c>
      <c r="D68" s="25">
        <v>1</v>
      </c>
      <c r="E68" s="25">
        <v>1</v>
      </c>
      <c r="F68" s="25" t="s">
        <v>29</v>
      </c>
      <c r="G68" s="26">
        <v>3000</v>
      </c>
      <c r="H68" s="27">
        <f>G68*E68*D68</f>
        <v>3000</v>
      </c>
      <c r="I68" s="55" t="s">
        <v>126</v>
      </c>
    </row>
    <row r="69" ht="41" customHeight="1" spans="1:9">
      <c r="A69" s="28"/>
      <c r="B69" s="49" t="s">
        <v>92</v>
      </c>
      <c r="C69" s="49" t="s">
        <v>92</v>
      </c>
      <c r="D69" s="25">
        <v>1</v>
      </c>
      <c r="E69" s="25">
        <v>2</v>
      </c>
      <c r="F69" s="25" t="s">
        <v>29</v>
      </c>
      <c r="G69" s="26">
        <v>500</v>
      </c>
      <c r="H69" s="27">
        <f>G69*E69*D69</f>
        <v>1000</v>
      </c>
      <c r="I69" s="55" t="s">
        <v>127</v>
      </c>
    </row>
    <row r="70" ht="23" customHeight="1" spans="1:9">
      <c r="A70" s="28"/>
      <c r="B70" s="49" t="s">
        <v>128</v>
      </c>
      <c r="C70" s="49" t="s">
        <v>128</v>
      </c>
      <c r="D70" s="25">
        <v>1</v>
      </c>
      <c r="E70" s="25">
        <v>5</v>
      </c>
      <c r="F70" s="25" t="s">
        <v>29</v>
      </c>
      <c r="G70" s="26">
        <v>150</v>
      </c>
      <c r="H70" s="27">
        <f>G70*E70*D70</f>
        <v>750</v>
      </c>
      <c r="I70" s="55" t="s">
        <v>129</v>
      </c>
    </row>
    <row r="71" ht="23" customHeight="1" spans="1:9">
      <c r="A71" s="28"/>
      <c r="B71" s="49" t="s">
        <v>130</v>
      </c>
      <c r="C71" s="49" t="s">
        <v>130</v>
      </c>
      <c r="D71" s="25">
        <v>1</v>
      </c>
      <c r="E71" s="25">
        <v>1</v>
      </c>
      <c r="F71" s="25" t="s">
        <v>131</v>
      </c>
      <c r="G71" s="26">
        <v>300</v>
      </c>
      <c r="H71" s="27">
        <f>G71*E71*D71</f>
        <v>300</v>
      </c>
      <c r="I71" s="55" t="s">
        <v>132</v>
      </c>
    </row>
    <row r="72" ht="42" customHeight="1" spans="1:9">
      <c r="A72" s="28"/>
      <c r="B72" s="49"/>
      <c r="C72" s="49"/>
      <c r="D72" s="25"/>
      <c r="E72" s="25"/>
      <c r="F72" s="25"/>
      <c r="G72" s="26"/>
      <c r="H72" s="27"/>
      <c r="I72" s="55" t="s">
        <v>133</v>
      </c>
    </row>
    <row r="73" ht="23" customHeight="1" spans="1:9">
      <c r="A73" s="28"/>
      <c r="B73" s="45"/>
      <c r="C73" s="45"/>
      <c r="D73" s="45"/>
      <c r="E73" s="46"/>
      <c r="F73" s="47"/>
      <c r="G73" s="48"/>
      <c r="H73" s="38">
        <f>SUM(H66:H71)</f>
        <v>15850</v>
      </c>
      <c r="I73" s="57"/>
    </row>
    <row r="74" ht="20.25" customHeight="1" spans="1:9">
      <c r="A74" s="39" t="s">
        <v>134</v>
      </c>
      <c r="B74" s="59" t="s">
        <v>135</v>
      </c>
      <c r="C74" s="60"/>
      <c r="D74" s="60"/>
      <c r="E74" s="60"/>
      <c r="F74" s="60"/>
      <c r="G74" s="60"/>
      <c r="H74" s="60"/>
      <c r="I74" s="73"/>
    </row>
    <row r="75" ht="22" customHeight="1" spans="1:9">
      <c r="A75" s="61"/>
      <c r="B75" s="62" t="s">
        <v>136</v>
      </c>
      <c r="C75" s="62" t="s">
        <v>136</v>
      </c>
      <c r="D75" s="31">
        <v>8</v>
      </c>
      <c r="E75" s="63">
        <v>6</v>
      </c>
      <c r="F75" s="31" t="s">
        <v>137</v>
      </c>
      <c r="G75" s="32">
        <v>400</v>
      </c>
      <c r="H75" s="33">
        <f>G75*E75*D75</f>
        <v>19200</v>
      </c>
      <c r="I75" s="52"/>
    </row>
    <row r="76" ht="22" customHeight="1" spans="1:9">
      <c r="A76" s="61"/>
      <c r="B76" s="62" t="s">
        <v>138</v>
      </c>
      <c r="C76" s="64" t="s">
        <v>139</v>
      </c>
      <c r="D76" s="31">
        <v>6</v>
      </c>
      <c r="E76" s="63">
        <v>6</v>
      </c>
      <c r="F76" s="31" t="s">
        <v>137</v>
      </c>
      <c r="G76" s="32">
        <v>300</v>
      </c>
      <c r="H76" s="33">
        <f>G76*E76*D76</f>
        <v>10800</v>
      </c>
      <c r="I76" s="52"/>
    </row>
    <row r="77" ht="22" customHeight="1" spans="1:9">
      <c r="A77" s="61"/>
      <c r="B77" s="65" t="s">
        <v>140</v>
      </c>
      <c r="C77" s="65" t="s">
        <v>141</v>
      </c>
      <c r="D77" s="31">
        <v>4</v>
      </c>
      <c r="E77" s="63">
        <v>2</v>
      </c>
      <c r="F77" s="31" t="s">
        <v>142</v>
      </c>
      <c r="G77" s="32">
        <v>800</v>
      </c>
      <c r="H77" s="33">
        <f>G77*E77*D77</f>
        <v>6400</v>
      </c>
      <c r="I77" s="52"/>
    </row>
    <row r="78" ht="21" customHeight="1" spans="1:9">
      <c r="A78" s="28"/>
      <c r="B78" s="45"/>
      <c r="C78" s="45"/>
      <c r="D78" s="45"/>
      <c r="E78" s="46"/>
      <c r="F78" s="47"/>
      <c r="G78" s="48"/>
      <c r="H78" s="38">
        <f>H77+H76+H75</f>
        <v>36400</v>
      </c>
      <c r="I78" s="52"/>
    </row>
    <row r="79" ht="20" customHeight="1" spans="1:9">
      <c r="A79" s="66"/>
      <c r="B79" s="67" t="s">
        <v>143</v>
      </c>
      <c r="C79" s="67"/>
      <c r="D79" s="67"/>
      <c r="E79" s="67"/>
      <c r="F79" s="67"/>
      <c r="G79" s="67"/>
      <c r="H79" s="68">
        <f>H78+H73+H61+H55+H39+H22</f>
        <v>205995</v>
      </c>
      <c r="I79" s="52"/>
    </row>
    <row r="80" ht="20" customHeight="1" spans="1:9">
      <c r="A80" s="52"/>
      <c r="B80" s="69" t="s">
        <v>144</v>
      </c>
      <c r="C80" s="69"/>
      <c r="D80" s="69"/>
      <c r="E80" s="69"/>
      <c r="F80" s="69"/>
      <c r="G80" s="69"/>
      <c r="H80" s="70">
        <f>H79*0.06</f>
        <v>12359.7</v>
      </c>
      <c r="I80" s="52"/>
    </row>
    <row r="81" ht="20" customHeight="1" spans="1:9">
      <c r="A81" s="71"/>
      <c r="B81" s="67" t="s">
        <v>145</v>
      </c>
      <c r="C81" s="67"/>
      <c r="D81" s="67"/>
      <c r="E81" s="67"/>
      <c r="F81" s="67"/>
      <c r="G81" s="67"/>
      <c r="H81" s="68">
        <f>H80+H79</f>
        <v>218354.7</v>
      </c>
      <c r="I81" s="52"/>
    </row>
    <row r="82" ht="20" customHeight="1" spans="1:9">
      <c r="A82" s="52"/>
      <c r="B82" s="69" t="s">
        <v>146</v>
      </c>
      <c r="C82" s="69"/>
      <c r="D82" s="69"/>
      <c r="E82" s="69"/>
      <c r="F82" s="69"/>
      <c r="G82" s="69"/>
      <c r="H82" s="70">
        <v>160000</v>
      </c>
      <c r="I82" s="52"/>
    </row>
    <row r="83" ht="20" customHeight="1" spans="2:8">
      <c r="B83" s="72"/>
      <c r="C83" s="72"/>
      <c r="D83" s="72"/>
      <c r="E83" s="72"/>
      <c r="F83" s="72"/>
      <c r="G83" s="72"/>
      <c r="H83" s="72"/>
    </row>
    <row r="84" spans="2:8">
      <c r="B84" s="72"/>
      <c r="C84" s="72"/>
      <c r="D84" s="72"/>
      <c r="E84" s="72"/>
      <c r="F84" s="72"/>
      <c r="G84" s="72"/>
      <c r="H84" s="72"/>
    </row>
  </sheetData>
  <mergeCells count="28">
    <mergeCell ref="A1:H1"/>
    <mergeCell ref="A2:B2"/>
    <mergeCell ref="D2:E2"/>
    <mergeCell ref="F2:H2"/>
    <mergeCell ref="A3:B3"/>
    <mergeCell ref="D3:E3"/>
    <mergeCell ref="F3:H3"/>
    <mergeCell ref="A4:B4"/>
    <mergeCell ref="D4:E4"/>
    <mergeCell ref="F4:H4"/>
    <mergeCell ref="A5:B5"/>
    <mergeCell ref="D5:E5"/>
    <mergeCell ref="F5:H5"/>
    <mergeCell ref="A6:B6"/>
    <mergeCell ref="D6:E6"/>
    <mergeCell ref="F6:H6"/>
    <mergeCell ref="A7:B7"/>
    <mergeCell ref="D7:E7"/>
    <mergeCell ref="F7:H7"/>
    <mergeCell ref="B22:D22"/>
    <mergeCell ref="B39:D39"/>
    <mergeCell ref="B55:D55"/>
    <mergeCell ref="B73:D73"/>
    <mergeCell ref="B78:D78"/>
    <mergeCell ref="B79:G79"/>
    <mergeCell ref="B80:G80"/>
    <mergeCell ref="B81:G81"/>
    <mergeCell ref="B82:G82"/>
  </mergeCells>
  <pageMargins left="0.7" right="0.7" top="0.75" bottom="0.75" header="0.3" footer="0.3"/>
  <pageSetup paperSize="9" scale="3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王春虎</cp:lastModifiedBy>
  <dcterms:created xsi:type="dcterms:W3CDTF">2019-04-08T12:00:00Z</dcterms:created>
  <dcterms:modified xsi:type="dcterms:W3CDTF">2023-11-28T02:13:13Z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1CC8049BFB73498698FE3C1F7D33621D</vt:lpwstr>
  </property>
  <property fmtid="{D5CDD505-2E9C-101B-9397-08002B2CF9AE}" pid="3" name="KSOProductBuildVer">
    <vt:lpwstr>2052-12.1.0.15712</vt:lpwstr>
  </property>
</Properties>
</file>