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费用报销\202312\"/>
    </mc:Choice>
  </mc:AlternateContent>
  <xr:revisionPtr revIDLastSave="0" documentId="13_ncr:1_{878BAA79-6179-4212-80C1-66CBBF57D8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待付款给shell深圳" sheetId="4" r:id="rId1"/>
    <sheet name="待付款给西安弗瑞森科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9" i="4"/>
  <c r="D10" i="4" s="1"/>
  <c r="D4" i="4"/>
  <c r="D5" i="4"/>
  <c r="D6" i="4"/>
  <c r="D8" i="4" s="1"/>
  <c r="D7" i="4"/>
  <c r="D13" i="4"/>
  <c r="D14" i="4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D15" i="4" l="1"/>
</calcChain>
</file>

<file path=xl/sharedStrings.xml><?xml version="1.0" encoding="utf-8"?>
<sst xmlns="http://schemas.openxmlformats.org/spreadsheetml/2006/main" count="184" uniqueCount="115">
  <si>
    <t>价格单</t>
  </si>
  <si>
    <t>项目</t>
  </si>
  <si>
    <t>分项</t>
  </si>
  <si>
    <t>小项</t>
  </si>
  <si>
    <t>内容</t>
  </si>
  <si>
    <t>规格</t>
  </si>
  <si>
    <t>数量</t>
  </si>
  <si>
    <t>单位</t>
  </si>
  <si>
    <t>天</t>
  </si>
  <si>
    <t>单价（元）</t>
  </si>
  <si>
    <t>价格（元）</t>
  </si>
  <si>
    <t>备注</t>
  </si>
  <si>
    <t>【1212】深圳壳牌冬至物料制作</t>
  </si>
  <si>
    <t>公司</t>
  </si>
  <si>
    <t>便利店海报</t>
  </si>
  <si>
    <t>A4</t>
  </si>
  <si>
    <t>张</t>
  </si>
  <si>
    <t>吊旗</t>
  </si>
  <si>
    <t>45*30cm</t>
  </si>
  <si>
    <t>个</t>
  </si>
  <si>
    <t>海报</t>
  </si>
  <si>
    <t>77.5*11.5cm</t>
  </si>
  <si>
    <t>120.5*34.5cm</t>
  </si>
  <si>
    <t>240*50.5cm</t>
  </si>
  <si>
    <t>65*14cm</t>
  </si>
  <si>
    <t>KT板围挡</t>
  </si>
  <si>
    <t>正背面</t>
  </si>
  <si>
    <t>80*50cm</t>
  </si>
  <si>
    <t>侧面</t>
  </si>
  <si>
    <t>165*50cm</t>
  </si>
  <si>
    <t>水台</t>
  </si>
  <si>
    <t>相纸</t>
  </si>
  <si>
    <t>60*90cm</t>
  </si>
  <si>
    <t>地贴</t>
  </si>
  <si>
    <t>50*50cm</t>
  </si>
  <si>
    <t>门型展架</t>
  </si>
  <si>
    <t>活动介绍</t>
  </si>
  <si>
    <t>180cm*80cm</t>
  </si>
  <si>
    <t>横幅</t>
  </si>
  <si>
    <t>活动横幅 旗帜布</t>
  </si>
  <si>
    <t>3*1m</t>
  </si>
  <si>
    <t>条</t>
  </si>
  <si>
    <t>消费凭证卡</t>
  </si>
  <si>
    <t>200mm*100mm</t>
  </si>
  <si>
    <t>机场</t>
  </si>
  <si>
    <t>礼品堆头</t>
  </si>
  <si>
    <t>长面：180*80厘米（长*宽）
短面：75*80厘米（长宽）
（地贴）
长面：180*50cm（长宽）
短面：175*50厘米  pr+机场两个站</t>
  </si>
  <si>
    <t>套</t>
  </si>
  <si>
    <t>活动展板</t>
  </si>
  <si>
    <t>暖冬活动展板 机场站</t>
  </si>
  <si>
    <t>2.4*3.6m</t>
  </si>
  <si>
    <t>kt板</t>
  </si>
  <si>
    <t>一等奖 二等奖 三等奖</t>
  </si>
  <si>
    <t>222*570mm</t>
  </si>
  <si>
    <t>沙包投篮游戏</t>
  </si>
  <si>
    <t>车贴（18.5*13*9.7cm ）pr+机场两个站</t>
  </si>
  <si>
    <t>18.5*13*9.7cm</t>
  </si>
  <si>
    <t>盒子</t>
  </si>
  <si>
    <t>门展展架 游戏展示 pr+机场两个站</t>
  </si>
  <si>
    <t>80*180cm</t>
  </si>
  <si>
    <t>沙包定制</t>
  </si>
  <si>
    <t>壳牌充电定制帐篷</t>
  </si>
  <si>
    <t>3*3</t>
  </si>
  <si>
    <t>顶</t>
  </si>
  <si>
    <t>水牌</t>
  </si>
  <si>
    <t>KT板</t>
  </si>
  <si>
    <t>块</t>
  </si>
  <si>
    <t>抽奖箱</t>
  </si>
  <si>
    <t>四面贴画面 pr+机场两个站</t>
  </si>
  <si>
    <t>30*42cm</t>
  </si>
  <si>
    <t>p+r</t>
  </si>
  <si>
    <t>品牌介绍展板 pr站</t>
  </si>
  <si>
    <t>2.4*3.5m</t>
  </si>
  <si>
    <t>长条桌</t>
  </si>
  <si>
    <t>双面展架+KT板</t>
  </si>
  <si>
    <t>抽奖卡</t>
  </si>
  <si>
    <t>铜版纸 刮刮乐</t>
  </si>
  <si>
    <t>9x5.4cm</t>
  </si>
  <si>
    <t>桌布</t>
  </si>
  <si>
    <t>印logo 定制桌布</t>
  </si>
  <si>
    <t>2*1.6m</t>
  </si>
  <si>
    <t>印章</t>
  </si>
  <si>
    <t>壳牌充电eplug</t>
  </si>
  <si>
    <t>10mm</t>
  </si>
  <si>
    <t>圆珠笔</t>
  </si>
  <si>
    <t>盒</t>
  </si>
  <si>
    <t>扎带</t>
  </si>
  <si>
    <t>报</t>
  </si>
  <si>
    <t>人工</t>
  </si>
  <si>
    <t>第一天4人 第二天6人</t>
  </si>
  <si>
    <t>人</t>
  </si>
  <si>
    <t>运输</t>
  </si>
  <si>
    <t>送公司一趟 p+r一趟 机场一趟 补充材料一趟 撤场两趟</t>
  </si>
  <si>
    <t>趟</t>
  </si>
  <si>
    <t>小计</t>
  </si>
  <si>
    <t>服务费12%</t>
  </si>
  <si>
    <t>税（1%）</t>
  </si>
  <si>
    <t>总和</t>
  </si>
  <si>
    <t>公司名称（盖章）：</t>
  </si>
  <si>
    <t>海飞丝</t>
    <phoneticPr fontId="17" type="noConversion"/>
  </si>
  <si>
    <t>平板</t>
    <phoneticPr fontId="17" type="noConversion"/>
  </si>
  <si>
    <t>壳牌充电深圳宝安机场站</t>
    <phoneticPr fontId="17" type="noConversion"/>
  </si>
  <si>
    <t>华为mate 60</t>
    <phoneticPr fontId="17" type="noConversion"/>
  </si>
  <si>
    <t>纸巾</t>
    <phoneticPr fontId="17" type="noConversion"/>
  </si>
  <si>
    <t>壳牌咖啡</t>
    <phoneticPr fontId="17" type="noConversion"/>
  </si>
  <si>
    <t>玻璃水</t>
    <phoneticPr fontId="17" type="noConversion"/>
  </si>
  <si>
    <t>总价</t>
    <phoneticPr fontId="17" type="noConversion"/>
  </si>
  <si>
    <t>单价</t>
    <phoneticPr fontId="17" type="noConversion"/>
  </si>
  <si>
    <t>数量</t>
    <phoneticPr fontId="17" type="noConversion"/>
  </si>
  <si>
    <t>商品名称</t>
    <phoneticPr fontId="17" type="noConversion"/>
  </si>
  <si>
    <t>壳牌充电深圳P+R站</t>
    <phoneticPr fontId="17" type="noConversion"/>
  </si>
  <si>
    <r>
      <rPr>
        <b/>
        <sz val="16"/>
        <color theme="1"/>
        <rFont val="微软雅黑"/>
        <family val="2"/>
        <charset val="134"/>
      </rPr>
      <t>二维码分别对应：</t>
    </r>
    <r>
      <rPr>
        <sz val="16"/>
        <color theme="1"/>
        <rFont val="微软雅黑"/>
        <family val="2"/>
        <charset val="134"/>
      </rPr>
      <t xml:space="preserve">
左：深圳壳牌机场站便利店二维码
中：深圳壳牌机场站咖啡店二维码
右：深圳壳牌P+R站便利店二维码</t>
    </r>
    <phoneticPr fontId="14" type="noConversion"/>
  </si>
  <si>
    <r>
      <t>total</t>
    </r>
    <r>
      <rPr>
        <sz val="8"/>
        <color rgb="FFFF0000"/>
        <rFont val="微软雅黑"/>
        <family val="2"/>
        <charset val="134"/>
      </rPr>
      <t>（付款给深圳壳牌机场站便利店二维码，备注冬至活动物料采购）</t>
    </r>
    <phoneticPr fontId="17" type="noConversion"/>
  </si>
  <si>
    <r>
      <t>total</t>
    </r>
    <r>
      <rPr>
        <sz val="8"/>
        <color rgb="FFFF0000"/>
        <rFont val="微软雅黑"/>
        <family val="2"/>
        <charset val="134"/>
      </rPr>
      <t>（付款给深圳壳牌机场站咖啡店二维码，备注冬至活动物料采购）</t>
    </r>
    <phoneticPr fontId="17" type="noConversion"/>
  </si>
  <si>
    <r>
      <t>total</t>
    </r>
    <r>
      <rPr>
        <sz val="8"/>
        <color rgb="FFFF0000"/>
        <rFont val="微软雅黑"/>
        <family val="2"/>
        <charset val="134"/>
      </rPr>
      <t>（付款给深圳壳牌P+R站便利店二维码，备注冬至活动物料采购）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</si>
</sst>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3">
    <font>
      <sz val="11"/>
      <name val="等线"/>
      <charset val="134"/>
    </font>
    <font>
      <sz val="11"/>
      <color theme="1"/>
      <name val="等线"/>
      <family val="2"/>
      <scheme val="minor"/>
    </font>
    <font>
      <b/>
      <sz val="18"/>
      <color rgb="FFFFFFFF"/>
      <name val="微软雅黑"/>
      <family val="2"/>
      <charset val="134"/>
    </font>
    <font>
      <b/>
      <sz val="11"/>
      <color rgb="FFFFFFFF"/>
      <name val="微软雅黑"/>
      <family val="2"/>
      <charset val="134"/>
    </font>
    <font>
      <sz val="10"/>
      <name val="SimSun"/>
      <charset val="134"/>
    </font>
    <font>
      <sz val="11"/>
      <name val="SimSun"/>
      <charset val="134"/>
    </font>
    <font>
      <sz val="11"/>
      <color rgb="FFFFFFFF"/>
      <name val="等线"/>
      <family val="3"/>
      <charset val="134"/>
    </font>
    <font>
      <sz val="11"/>
      <color rgb="FF000000"/>
      <name val="SimSun"/>
      <charset val="134"/>
    </font>
    <font>
      <b/>
      <sz val="14"/>
      <color rgb="FFFFFFFF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  <font>
      <sz val="10"/>
      <color rgb="FF000000"/>
      <name val="SimSun"/>
      <charset val="134"/>
    </font>
    <font>
      <b/>
      <sz val="11"/>
      <color rgb="FF000000"/>
      <name val="等线"/>
      <family val="3"/>
      <charset val="134"/>
    </font>
    <font>
      <b/>
      <sz val="11"/>
      <color rgb="FFFFFFFF"/>
      <name val="等线"/>
      <family val="3"/>
      <charset val="134"/>
    </font>
    <font>
      <sz val="9"/>
      <name val="等线"/>
      <family val="3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8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5C9BD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>
      <alignment vertical="center"/>
    </xf>
    <xf numFmtId="0" fontId="13" fillId="3" borderId="13">
      <protection locked="0"/>
    </xf>
    <xf numFmtId="0" fontId="6" fillId="2" borderId="0">
      <protection locked="0"/>
    </xf>
    <xf numFmtId="0" fontId="9" fillId="6" borderId="0">
      <protection locked="0"/>
    </xf>
    <xf numFmtId="0" fontId="1" fillId="0" borderId="0"/>
  </cellStyleXfs>
  <cellXfs count="56">
    <xf numFmtId="0" fontId="0" fillId="0" borderId="0" xfId="0">
      <alignment vertical="center"/>
    </xf>
    <xf numFmtId="0" fontId="3" fillId="3" borderId="2" xfId="1" applyFont="1" applyBorder="1" applyAlignment="1" applyProtection="1">
      <alignment horizontal="center" vertical="center"/>
    </xf>
    <xf numFmtId="0" fontId="3" fillId="3" borderId="2" xfId="1" applyFont="1" applyBorder="1" applyAlignment="1" applyProtection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3" borderId="5" xfId="1" applyFont="1" applyBorder="1" applyAlignment="1" applyProtection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2" borderId="3" xfId="2" applyFont="1" applyBorder="1" applyAlignment="1" applyProtection="1">
      <alignment horizontal="center" vertical="center"/>
    </xf>
    <xf numFmtId="176" fontId="8" fillId="2" borderId="3" xfId="2" applyNumberFormat="1" applyFont="1" applyBorder="1" applyAlignment="1" applyProtection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6" borderId="3" xfId="3" applyFont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5" fillId="0" borderId="0" xfId="4" applyFont="1"/>
    <xf numFmtId="177" fontId="15" fillId="0" borderId="0" xfId="4" applyNumberFormat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77" fontId="16" fillId="0" borderId="3" xfId="4" applyNumberFormat="1" applyFont="1" applyBorder="1" applyAlignment="1">
      <alignment horizontal="center" vertical="center"/>
    </xf>
    <xf numFmtId="177" fontId="15" fillId="0" borderId="3" xfId="4" applyNumberFormat="1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9" fillId="8" borderId="3" xfId="4" applyFont="1" applyFill="1" applyBorder="1" applyAlignment="1">
      <alignment horizontal="center" vertical="center"/>
    </xf>
    <xf numFmtId="177" fontId="19" fillId="8" borderId="3" xfId="4" applyNumberFormat="1" applyFont="1" applyFill="1" applyBorder="1" applyAlignment="1">
      <alignment horizontal="center" vertical="center"/>
    </xf>
    <xf numFmtId="0" fontId="18" fillId="7" borderId="6" xfId="4" applyFont="1" applyFill="1" applyBorder="1" applyAlignment="1">
      <alignment horizontal="center" vertical="center"/>
    </xf>
    <xf numFmtId="0" fontId="18" fillId="7" borderId="4" xfId="4" applyFont="1" applyFill="1" applyBorder="1" applyAlignment="1">
      <alignment horizontal="center" vertical="center"/>
    </xf>
    <xf numFmtId="0" fontId="18" fillId="7" borderId="11" xfId="4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2" borderId="1" xfId="2" applyFont="1" applyBorder="1" applyAlignment="1" applyProtection="1">
      <alignment horizontal="center" vertical="center"/>
    </xf>
    <xf numFmtId="0" fontId="2" fillId="2" borderId="0" xfId="2" applyFont="1" applyAlignment="1" applyProtection="1">
      <alignment horizontal="center" vertical="center"/>
    </xf>
    <xf numFmtId="0" fontId="6" fillId="2" borderId="3" xfId="2" applyBorder="1" applyAlignment="1" applyProtection="1">
      <alignment horizontal="center" vertical="center"/>
    </xf>
    <xf numFmtId="0" fontId="6" fillId="2" borderId="3" xfId="2" applyBorder="1" applyAlignment="1" applyProtection="1">
      <alignment horizontal="right" vertical="center"/>
    </xf>
    <xf numFmtId="0" fontId="6" fillId="2" borderId="6" xfId="2" applyBorder="1" applyAlignment="1" applyProtection="1">
      <alignment horizontal="center" vertical="center"/>
    </xf>
    <xf numFmtId="0" fontId="6" fillId="2" borderId="4" xfId="2" applyBorder="1" applyAlignment="1" applyProtection="1">
      <alignment horizontal="center" vertical="center"/>
    </xf>
    <xf numFmtId="0" fontId="9" fillId="6" borderId="7" xfId="3" applyBorder="1" applyAlignment="1" applyProtection="1">
      <alignment horizontal="center" vertical="center"/>
    </xf>
    <xf numFmtId="0" fontId="9" fillId="6" borderId="8" xfId="3" applyBorder="1" applyAlignment="1" applyProtection="1">
      <alignment horizontal="center" vertical="center"/>
    </xf>
    <xf numFmtId="0" fontId="10" fillId="6" borderId="3" xfId="3" applyFont="1" applyBorder="1" applyAlignment="1" applyProtection="1">
      <alignment horizontal="center" vertical="center"/>
    </xf>
    <xf numFmtId="0" fontId="10" fillId="6" borderId="7" xfId="3" applyFont="1" applyBorder="1" applyAlignment="1" applyProtection="1">
      <alignment horizontal="center" vertical="center"/>
    </xf>
    <xf numFmtId="0" fontId="10" fillId="6" borderId="8" xfId="3" applyFont="1" applyBorder="1" applyAlignment="1" applyProtection="1">
      <alignment horizontal="center" vertical="center"/>
    </xf>
    <xf numFmtId="0" fontId="10" fillId="6" borderId="2" xfId="3" applyFont="1" applyBorder="1" applyAlignment="1" applyProtection="1">
      <alignment horizontal="center" vertical="center"/>
    </xf>
    <xf numFmtId="0" fontId="21" fillId="0" borderId="3" xfId="4" applyFont="1" applyBorder="1" applyAlignment="1">
      <alignment horizontal="left" vertical="center" wrapText="1"/>
    </xf>
  </cellXfs>
  <cellStyles count="5">
    <cellStyle name="20% - 着色 5" xfId="3" builtinId="46"/>
    <cellStyle name="常规" xfId="0" builtinId="0"/>
    <cellStyle name="常规 2" xfId="4" xr:uid="{E9F2C62E-965F-4A6A-82B3-3E2AC752F1AC}"/>
    <cellStyle name="检查单元格" xfId="1" builtinId="23"/>
    <cellStyle name="着色 5" xfId="2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124279</xdr:colOff>
      <xdr:row>0</xdr:row>
      <xdr:rowOff>92856</xdr:rowOff>
    </xdr:from>
    <xdr:to>
      <xdr:col>7</xdr:col>
      <xdr:colOff>314779</xdr:colOff>
      <xdr:row>8</xdr:row>
      <xdr:rowOff>311652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ADF3B70-E777-9BBC-192D-F0C3E77F3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708" y="92856"/>
          <a:ext cx="2177142" cy="3049082"/>
        </a:xfrm>
        <a:prstGeom prst="rect">
          <a:avLst/>
        </a:prstGeom>
      </xdr:spPr>
    </xdr:pic>
    <xdr:clientData/>
  </xdr:twoCellAnchor>
  <xdr:twoCellAnchor editAs="oneCell">
    <xdr:from>
      <xdr:col>7</xdr:col>
      <xdr:colOff>540978</xdr:colOff>
      <xdr:row>0</xdr:row>
      <xdr:rowOff>83991</xdr:rowOff>
    </xdr:from>
    <xdr:to>
      <xdr:col>11</xdr:col>
      <xdr:colOff>29027</xdr:colOff>
      <xdr:row>8</xdr:row>
      <xdr:rowOff>311300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8CA2CBE-CC35-B965-31FA-D61A23EA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049" y="83991"/>
          <a:ext cx="2136907" cy="3057595"/>
        </a:xfrm>
        <a:prstGeom prst="rect">
          <a:avLst/>
        </a:prstGeom>
      </xdr:spPr>
    </xdr:pic>
    <xdr:clientData/>
  </xdr:twoCellAnchor>
  <xdr:twoCellAnchor editAs="oneCell">
    <xdr:from>
      <xdr:col>11</xdr:col>
      <xdr:colOff>88449</xdr:colOff>
      <xdr:row>0</xdr:row>
      <xdr:rowOff>0</xdr:rowOff>
    </xdr:from>
    <xdr:to>
      <xdr:col>14</xdr:col>
      <xdr:colOff>350764</xdr:colOff>
      <xdr:row>8</xdr:row>
      <xdr:rowOff>335643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E9149CB-BC7F-7DE3-7C67-6A35B315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77378" y="0"/>
          <a:ext cx="2248957" cy="3165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59AA-4963-40C0-9E16-91CBF7C69CA9}">
  <dimension ref="A1:M19"/>
  <sheetViews>
    <sheetView tabSelected="1" zoomScale="70" zoomScaleNormal="70" workbookViewId="0">
      <selection activeCell="V8" sqref="V8"/>
    </sheetView>
  </sheetViews>
  <sheetFormatPr defaultRowHeight="16.5"/>
  <cols>
    <col min="1" max="2" width="15.58203125" style="27" customWidth="1"/>
    <col min="3" max="4" width="15.58203125" style="26" customWidth="1"/>
    <col min="5" max="16384" width="8.6640625" style="25"/>
  </cols>
  <sheetData>
    <row r="1" spans="1:13" ht="28" customHeight="1">
      <c r="A1" s="33" t="s">
        <v>101</v>
      </c>
      <c r="B1" s="34"/>
      <c r="C1" s="34"/>
      <c r="D1" s="35"/>
    </row>
    <row r="2" spans="1:13" ht="28" customHeight="1">
      <c r="A2" s="31" t="s">
        <v>109</v>
      </c>
      <c r="B2" s="31" t="s">
        <v>108</v>
      </c>
      <c r="C2" s="32" t="s">
        <v>107</v>
      </c>
      <c r="D2" s="32" t="s">
        <v>106</v>
      </c>
    </row>
    <row r="3" spans="1:13" ht="28" customHeight="1">
      <c r="A3" s="30" t="s">
        <v>105</v>
      </c>
      <c r="B3" s="30">
        <v>310</v>
      </c>
      <c r="C3" s="29">
        <v>12</v>
      </c>
      <c r="D3" s="29">
        <f t="shared" ref="D3:D7" si="0">B3*C3</f>
        <v>3720</v>
      </c>
    </row>
    <row r="4" spans="1:13" ht="28" customHeight="1">
      <c r="A4" s="30" t="s">
        <v>103</v>
      </c>
      <c r="B4" s="30">
        <v>400</v>
      </c>
      <c r="C4" s="29">
        <v>4</v>
      </c>
      <c r="D4" s="29">
        <f t="shared" si="0"/>
        <v>1600</v>
      </c>
    </row>
    <row r="5" spans="1:13" ht="28" customHeight="1">
      <c r="A5" s="30" t="s">
        <v>102</v>
      </c>
      <c r="B5" s="30">
        <v>1</v>
      </c>
      <c r="C5" s="29">
        <v>6900</v>
      </c>
      <c r="D5" s="29">
        <f t="shared" si="0"/>
        <v>6900</v>
      </c>
    </row>
    <row r="6" spans="1:13" ht="28" customHeight="1">
      <c r="A6" s="30" t="s">
        <v>100</v>
      </c>
      <c r="B6" s="30">
        <v>1</v>
      </c>
      <c r="C6" s="29">
        <v>1000</v>
      </c>
      <c r="D6" s="29">
        <f t="shared" si="0"/>
        <v>1000</v>
      </c>
    </row>
    <row r="7" spans="1:13" ht="28" customHeight="1">
      <c r="A7" s="30" t="s">
        <v>99</v>
      </c>
      <c r="B7" s="30">
        <v>200</v>
      </c>
      <c r="C7" s="29">
        <v>80</v>
      </c>
      <c r="D7" s="29">
        <f t="shared" si="0"/>
        <v>16000</v>
      </c>
    </row>
    <row r="8" spans="1:13" ht="28" customHeight="1">
      <c r="A8" s="36" t="s">
        <v>112</v>
      </c>
      <c r="B8" s="36"/>
      <c r="C8" s="36"/>
      <c r="D8" s="28">
        <f>SUM(D3:D7)</f>
        <v>29220</v>
      </c>
    </row>
    <row r="9" spans="1:13" ht="28" customHeight="1">
      <c r="A9" s="30" t="s">
        <v>104</v>
      </c>
      <c r="B9" s="30">
        <v>80</v>
      </c>
      <c r="C9" s="29">
        <v>15</v>
      </c>
      <c r="D9" s="29">
        <f>B9*C9</f>
        <v>1200</v>
      </c>
    </row>
    <row r="10" spans="1:13" ht="28" customHeight="1">
      <c r="A10" s="36" t="s">
        <v>113</v>
      </c>
      <c r="B10" s="36"/>
      <c r="C10" s="36"/>
      <c r="D10" s="28">
        <f>D9</f>
        <v>1200</v>
      </c>
      <c r="F10" s="55" t="s">
        <v>111</v>
      </c>
      <c r="G10" s="55"/>
      <c r="H10" s="55"/>
      <c r="I10" s="55"/>
      <c r="J10" s="55"/>
      <c r="K10" s="55"/>
      <c r="L10" s="55"/>
      <c r="M10" s="55"/>
    </row>
    <row r="11" spans="1:13" ht="28" customHeight="1">
      <c r="A11" s="33" t="s">
        <v>110</v>
      </c>
      <c r="B11" s="34"/>
      <c r="C11" s="34"/>
      <c r="D11" s="35"/>
      <c r="F11" s="55"/>
      <c r="G11" s="55"/>
      <c r="H11" s="55"/>
      <c r="I11" s="55"/>
      <c r="J11" s="55"/>
      <c r="K11" s="55"/>
      <c r="L11" s="55"/>
      <c r="M11" s="55"/>
    </row>
    <row r="12" spans="1:13" ht="28" customHeight="1">
      <c r="A12" s="31" t="s">
        <v>109</v>
      </c>
      <c r="B12" s="31" t="s">
        <v>108</v>
      </c>
      <c r="C12" s="32" t="s">
        <v>107</v>
      </c>
      <c r="D12" s="32" t="s">
        <v>106</v>
      </c>
      <c r="F12" s="55"/>
      <c r="G12" s="55"/>
      <c r="H12" s="55"/>
      <c r="I12" s="55"/>
      <c r="J12" s="55"/>
      <c r="K12" s="55"/>
      <c r="L12" s="55"/>
      <c r="M12" s="55"/>
    </row>
    <row r="13" spans="1:13" ht="28" customHeight="1">
      <c r="A13" s="30" t="s">
        <v>100</v>
      </c>
      <c r="B13" s="30">
        <v>1</v>
      </c>
      <c r="C13" s="29">
        <v>1000</v>
      </c>
      <c r="D13" s="29">
        <f>B13*C13</f>
        <v>1000</v>
      </c>
      <c r="F13" s="55"/>
      <c r="G13" s="55"/>
      <c r="H13" s="55"/>
      <c r="I13" s="55"/>
      <c r="J13" s="55"/>
      <c r="K13" s="55"/>
      <c r="L13" s="55"/>
      <c r="M13" s="55"/>
    </row>
    <row r="14" spans="1:13" ht="28" customHeight="1">
      <c r="A14" s="30" t="s">
        <v>99</v>
      </c>
      <c r="B14" s="30">
        <v>100</v>
      </c>
      <c r="C14" s="29">
        <v>80</v>
      </c>
      <c r="D14" s="29">
        <f>B14*C14</f>
        <v>8000</v>
      </c>
      <c r="F14" s="55"/>
      <c r="G14" s="55"/>
      <c r="H14" s="55"/>
      <c r="I14" s="55"/>
      <c r="J14" s="55"/>
      <c r="K14" s="55"/>
      <c r="L14" s="55"/>
      <c r="M14" s="55"/>
    </row>
    <row r="15" spans="1:13" ht="28" customHeight="1">
      <c r="A15" s="36" t="s">
        <v>114</v>
      </c>
      <c r="B15" s="36"/>
      <c r="C15" s="36"/>
      <c r="D15" s="28">
        <f>SUM(D13:D14)</f>
        <v>9000</v>
      </c>
      <c r="F15" s="55"/>
      <c r="G15" s="55"/>
      <c r="H15" s="55"/>
      <c r="I15" s="55"/>
      <c r="J15" s="55"/>
      <c r="K15" s="55"/>
      <c r="L15" s="55"/>
      <c r="M15" s="55"/>
    </row>
    <row r="16" spans="1:13" ht="16.5" customHeight="1"/>
    <row r="17" ht="16.5" customHeight="1"/>
    <row r="18" ht="16.5" customHeight="1"/>
    <row r="19" ht="16.5" customHeight="1"/>
  </sheetData>
  <mergeCells count="6">
    <mergeCell ref="F10:M15"/>
    <mergeCell ref="A1:D1"/>
    <mergeCell ref="A8:C8"/>
    <mergeCell ref="A15:C15"/>
    <mergeCell ref="A11:D11"/>
    <mergeCell ref="A10:C10"/>
  </mergeCells>
  <phoneticPr fontId="1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A3" zoomScale="65" zoomScaleNormal="97" workbookViewId="0">
      <selection activeCell="D11" sqref="D11"/>
    </sheetView>
  </sheetViews>
  <sheetFormatPr defaultColWidth="11" defaultRowHeight="14"/>
  <cols>
    <col min="1" max="1" width="25.6640625" customWidth="1"/>
    <col min="2" max="2" width="18.83203125" style="10" customWidth="1"/>
    <col min="3" max="3" width="15.6640625" style="10" customWidth="1"/>
    <col min="4" max="4" width="56.83203125" customWidth="1"/>
    <col min="5" max="5" width="12.83203125" customWidth="1"/>
    <col min="6" max="6" width="10.1640625" style="11" customWidth="1"/>
    <col min="7" max="8" width="6" customWidth="1"/>
    <col min="9" max="9" width="11" customWidth="1"/>
    <col min="10" max="10" width="15.5" customWidth="1"/>
    <col min="11" max="11" width="21" customWidth="1"/>
  </cols>
  <sheetData>
    <row r="1" spans="1:11" ht="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5" t="s">
        <v>10</v>
      </c>
      <c r="K2" s="5" t="s">
        <v>11</v>
      </c>
    </row>
    <row r="3" spans="1:11" ht="18.5" customHeight="1">
      <c r="A3" s="49" t="s">
        <v>12</v>
      </c>
      <c r="B3" s="51" t="s">
        <v>13</v>
      </c>
      <c r="C3" s="13" t="s">
        <v>14</v>
      </c>
      <c r="D3" s="9"/>
      <c r="E3" s="9" t="s">
        <v>15</v>
      </c>
      <c r="F3" s="9">
        <v>130</v>
      </c>
      <c r="G3" s="9" t="s">
        <v>16</v>
      </c>
      <c r="H3" s="9">
        <v>1</v>
      </c>
      <c r="I3" s="9">
        <v>10</v>
      </c>
      <c r="J3" s="9">
        <f t="shared" ref="J3:J20" si="0">I3*F3*H3</f>
        <v>1300</v>
      </c>
      <c r="K3" s="23"/>
    </row>
    <row r="4" spans="1:11" ht="18.5" customHeight="1">
      <c r="A4" s="50"/>
      <c r="B4" s="51"/>
      <c r="C4" s="13" t="s">
        <v>17</v>
      </c>
      <c r="D4" s="9"/>
      <c r="E4" s="9" t="s">
        <v>18</v>
      </c>
      <c r="F4" s="9">
        <v>30</v>
      </c>
      <c r="G4" s="9" t="s">
        <v>19</v>
      </c>
      <c r="H4" s="9">
        <v>1</v>
      </c>
      <c r="I4" s="9">
        <v>35</v>
      </c>
      <c r="J4" s="9">
        <f t="shared" si="0"/>
        <v>1050</v>
      </c>
      <c r="K4" s="23"/>
    </row>
    <row r="5" spans="1:11" ht="18.5" customHeight="1">
      <c r="A5" s="50"/>
      <c r="B5" s="51"/>
      <c r="C5" s="13" t="s">
        <v>20</v>
      </c>
      <c r="D5" s="9"/>
      <c r="E5" s="9" t="s">
        <v>21</v>
      </c>
      <c r="F5" s="9">
        <v>1</v>
      </c>
      <c r="G5" s="9" t="s">
        <v>16</v>
      </c>
      <c r="H5" s="9">
        <v>1</v>
      </c>
      <c r="I5" s="9">
        <v>25</v>
      </c>
      <c r="J5" s="9">
        <f t="shared" si="0"/>
        <v>25</v>
      </c>
      <c r="K5" s="23"/>
    </row>
    <row r="6" spans="1:11" ht="18.5" customHeight="1">
      <c r="A6" s="50"/>
      <c r="B6" s="51"/>
      <c r="C6" s="13" t="s">
        <v>20</v>
      </c>
      <c r="D6" s="9"/>
      <c r="E6" s="9" t="s">
        <v>22</v>
      </c>
      <c r="F6" s="9">
        <v>2</v>
      </c>
      <c r="G6" s="9" t="s">
        <v>16</v>
      </c>
      <c r="H6" s="9">
        <v>1</v>
      </c>
      <c r="I6" s="9">
        <v>30</v>
      </c>
      <c r="J6" s="9">
        <f t="shared" si="0"/>
        <v>60</v>
      </c>
      <c r="K6" s="23"/>
    </row>
    <row r="7" spans="1:11" ht="18.5" customHeight="1">
      <c r="A7" s="50"/>
      <c r="B7" s="51"/>
      <c r="C7" s="13" t="s">
        <v>20</v>
      </c>
      <c r="D7" s="9"/>
      <c r="E7" s="9" t="s">
        <v>23</v>
      </c>
      <c r="F7" s="9">
        <v>1</v>
      </c>
      <c r="G7" s="9" t="s">
        <v>16</v>
      </c>
      <c r="H7" s="9">
        <v>1</v>
      </c>
      <c r="I7" s="9">
        <v>45</v>
      </c>
      <c r="J7" s="9">
        <f t="shared" si="0"/>
        <v>45</v>
      </c>
      <c r="K7" s="23"/>
    </row>
    <row r="8" spans="1:11" ht="18.5" customHeight="1">
      <c r="A8" s="50"/>
      <c r="B8" s="51"/>
      <c r="C8" s="13" t="s">
        <v>20</v>
      </c>
      <c r="D8" s="9"/>
      <c r="E8" s="9" t="s">
        <v>24</v>
      </c>
      <c r="F8" s="9">
        <v>1</v>
      </c>
      <c r="G8" s="9" t="s">
        <v>16</v>
      </c>
      <c r="H8" s="9">
        <v>1</v>
      </c>
      <c r="I8" s="9">
        <v>22</v>
      </c>
      <c r="J8" s="9">
        <f t="shared" si="0"/>
        <v>22</v>
      </c>
      <c r="K8" s="23"/>
    </row>
    <row r="9" spans="1:11" ht="18.5" customHeight="1">
      <c r="A9" s="50"/>
      <c r="B9" s="51"/>
      <c r="C9" s="13" t="s">
        <v>25</v>
      </c>
      <c r="D9" s="9" t="s">
        <v>26</v>
      </c>
      <c r="E9" s="9" t="s">
        <v>27</v>
      </c>
      <c r="F9" s="9">
        <v>2</v>
      </c>
      <c r="G9" s="9" t="s">
        <v>16</v>
      </c>
      <c r="H9" s="9">
        <v>1</v>
      </c>
      <c r="I9" s="9">
        <v>50</v>
      </c>
      <c r="J9" s="9">
        <f t="shared" si="0"/>
        <v>100</v>
      </c>
      <c r="K9" s="23"/>
    </row>
    <row r="10" spans="1:11" ht="18.5" customHeight="1">
      <c r="A10" s="50"/>
      <c r="B10" s="51"/>
      <c r="C10" s="13" t="s">
        <v>25</v>
      </c>
      <c r="D10" s="9" t="s">
        <v>28</v>
      </c>
      <c r="E10" s="9" t="s">
        <v>29</v>
      </c>
      <c r="F10" s="9">
        <v>2</v>
      </c>
      <c r="G10" s="9" t="s">
        <v>16</v>
      </c>
      <c r="H10" s="9">
        <v>1</v>
      </c>
      <c r="I10" s="9">
        <v>70</v>
      </c>
      <c r="J10" s="9">
        <f t="shared" si="0"/>
        <v>140</v>
      </c>
      <c r="K10" s="23"/>
    </row>
    <row r="11" spans="1:11" ht="18.5" customHeight="1">
      <c r="A11" s="50"/>
      <c r="B11" s="51"/>
      <c r="C11" s="13" t="s">
        <v>30</v>
      </c>
      <c r="D11" s="9" t="s">
        <v>31</v>
      </c>
      <c r="E11" s="9" t="s">
        <v>32</v>
      </c>
      <c r="F11" s="9">
        <v>3</v>
      </c>
      <c r="G11" s="9" t="s">
        <v>16</v>
      </c>
      <c r="H11" s="9">
        <v>1</v>
      </c>
      <c r="I11" s="9">
        <v>25</v>
      </c>
      <c r="J11" s="9">
        <f t="shared" si="0"/>
        <v>75</v>
      </c>
      <c r="K11" s="23"/>
    </row>
    <row r="12" spans="1:11" ht="18.5" customHeight="1">
      <c r="A12" s="50"/>
      <c r="B12" s="51"/>
      <c r="C12" s="13" t="s">
        <v>33</v>
      </c>
      <c r="D12" s="9"/>
      <c r="E12" s="9" t="s">
        <v>34</v>
      </c>
      <c r="F12" s="9">
        <v>6</v>
      </c>
      <c r="G12" s="9" t="s">
        <v>16</v>
      </c>
      <c r="H12" s="9">
        <v>1</v>
      </c>
      <c r="I12" s="9">
        <v>30</v>
      </c>
      <c r="J12" s="9">
        <f t="shared" si="0"/>
        <v>180</v>
      </c>
      <c r="K12" s="23"/>
    </row>
    <row r="13" spans="1:11" ht="18.5" customHeight="1">
      <c r="A13" s="50"/>
      <c r="B13" s="51"/>
      <c r="C13" s="13" t="s">
        <v>35</v>
      </c>
      <c r="D13" s="9" t="s">
        <v>36</v>
      </c>
      <c r="E13" s="9" t="s">
        <v>37</v>
      </c>
      <c r="F13" s="14">
        <v>51</v>
      </c>
      <c r="G13" s="9" t="s">
        <v>19</v>
      </c>
      <c r="H13" s="9">
        <v>1</v>
      </c>
      <c r="I13" s="9">
        <v>230</v>
      </c>
      <c r="J13" s="9">
        <f t="shared" si="0"/>
        <v>11730</v>
      </c>
      <c r="K13" s="24"/>
    </row>
    <row r="14" spans="1:11" ht="18.5" customHeight="1">
      <c r="A14" s="50"/>
      <c r="B14" s="51"/>
      <c r="C14" s="13" t="s">
        <v>38</v>
      </c>
      <c r="D14" s="9" t="s">
        <v>39</v>
      </c>
      <c r="E14" s="9" t="s">
        <v>40</v>
      </c>
      <c r="F14" s="9">
        <v>51</v>
      </c>
      <c r="G14" s="9" t="s">
        <v>41</v>
      </c>
      <c r="H14" s="9">
        <v>1</v>
      </c>
      <c r="I14" s="9">
        <v>100</v>
      </c>
      <c r="J14" s="9">
        <f t="shared" si="0"/>
        <v>5100</v>
      </c>
      <c r="K14" s="24"/>
    </row>
    <row r="15" spans="1:11" ht="18.5" customHeight="1">
      <c r="A15" s="50"/>
      <c r="B15" s="51"/>
      <c r="C15" s="13" t="s">
        <v>42</v>
      </c>
      <c r="D15" s="9"/>
      <c r="E15" s="9" t="s">
        <v>43</v>
      </c>
      <c r="F15" s="9">
        <v>3000</v>
      </c>
      <c r="G15" s="9" t="s">
        <v>19</v>
      </c>
      <c r="H15" s="9">
        <v>1</v>
      </c>
      <c r="I15" s="9">
        <v>2</v>
      </c>
      <c r="J15" s="9">
        <f t="shared" si="0"/>
        <v>6000</v>
      </c>
      <c r="K15" s="24"/>
    </row>
    <row r="16" spans="1:11" ht="75" customHeight="1">
      <c r="A16" s="50"/>
      <c r="B16" s="51" t="s">
        <v>44</v>
      </c>
      <c r="C16" s="13" t="s">
        <v>45</v>
      </c>
      <c r="D16" s="15" t="s">
        <v>46</v>
      </c>
      <c r="E16" s="9"/>
      <c r="F16" s="9">
        <v>2</v>
      </c>
      <c r="G16" s="9" t="s">
        <v>47</v>
      </c>
      <c r="H16" s="9">
        <v>1</v>
      </c>
      <c r="I16" s="9">
        <v>900</v>
      </c>
      <c r="J16" s="9">
        <f t="shared" si="0"/>
        <v>1800</v>
      </c>
      <c r="K16" s="24"/>
    </row>
    <row r="17" spans="1:11" ht="18.5" customHeight="1">
      <c r="A17" s="50"/>
      <c r="B17" s="51"/>
      <c r="C17" s="13" t="s">
        <v>48</v>
      </c>
      <c r="D17" s="9" t="s">
        <v>49</v>
      </c>
      <c r="E17" s="9" t="s">
        <v>50</v>
      </c>
      <c r="F17" s="9">
        <v>1</v>
      </c>
      <c r="G17" s="9" t="s">
        <v>19</v>
      </c>
      <c r="H17" s="9">
        <v>2</v>
      </c>
      <c r="I17" s="9">
        <v>2200</v>
      </c>
      <c r="J17" s="9">
        <f t="shared" si="0"/>
        <v>4400</v>
      </c>
      <c r="K17" s="24"/>
    </row>
    <row r="18" spans="1:11" ht="18.5" customHeight="1">
      <c r="A18" s="50"/>
      <c r="B18" s="51"/>
      <c r="C18" s="3" t="s">
        <v>51</v>
      </c>
      <c r="D18" s="4" t="s">
        <v>52</v>
      </c>
      <c r="E18" s="4" t="s">
        <v>53</v>
      </c>
      <c r="F18" s="4">
        <v>3</v>
      </c>
      <c r="G18" s="4" t="s">
        <v>19</v>
      </c>
      <c r="H18" s="4">
        <v>1</v>
      </c>
      <c r="I18" s="4">
        <v>90</v>
      </c>
      <c r="J18" s="4">
        <f t="shared" si="0"/>
        <v>270</v>
      </c>
      <c r="K18" s="24"/>
    </row>
    <row r="19" spans="1:11" ht="18.5" customHeight="1">
      <c r="A19" s="50"/>
      <c r="B19" s="51"/>
      <c r="C19" s="3" t="s">
        <v>54</v>
      </c>
      <c r="D19" s="4" t="s">
        <v>55</v>
      </c>
      <c r="E19" s="4" t="s">
        <v>56</v>
      </c>
      <c r="F19" s="4">
        <v>12</v>
      </c>
      <c r="G19" s="4" t="s">
        <v>19</v>
      </c>
      <c r="H19" s="4">
        <v>1</v>
      </c>
      <c r="I19" s="4">
        <v>30</v>
      </c>
      <c r="J19" s="4">
        <f t="shared" si="0"/>
        <v>360</v>
      </c>
      <c r="K19" s="24"/>
    </row>
    <row r="20" spans="1:11" ht="18.5" customHeight="1">
      <c r="A20" s="50"/>
      <c r="B20" s="51"/>
      <c r="C20" s="3" t="s">
        <v>54</v>
      </c>
      <c r="D20" s="4" t="s">
        <v>57</v>
      </c>
      <c r="E20" s="4"/>
      <c r="F20" s="4">
        <v>12</v>
      </c>
      <c r="G20" s="4" t="s">
        <v>19</v>
      </c>
      <c r="H20" s="4">
        <v>1</v>
      </c>
      <c r="I20" s="4">
        <v>4</v>
      </c>
      <c r="J20" s="4">
        <f t="shared" si="0"/>
        <v>48</v>
      </c>
      <c r="K20" s="24"/>
    </row>
    <row r="21" spans="1:11" ht="18.5" customHeight="1">
      <c r="A21" s="50"/>
      <c r="B21" s="51"/>
      <c r="C21" s="3" t="s">
        <v>54</v>
      </c>
      <c r="D21" s="4" t="s">
        <v>58</v>
      </c>
      <c r="E21" s="4" t="s">
        <v>59</v>
      </c>
      <c r="F21" s="4">
        <v>1</v>
      </c>
      <c r="G21" s="4" t="s">
        <v>47</v>
      </c>
      <c r="H21" s="4">
        <v>1</v>
      </c>
      <c r="I21" s="4">
        <v>230</v>
      </c>
      <c r="J21" s="4">
        <f t="shared" ref="J21:J26" si="1">I21*F21*H21</f>
        <v>230</v>
      </c>
      <c r="K21" s="24"/>
    </row>
    <row r="22" spans="1:11" ht="18.5" customHeight="1">
      <c r="A22" s="50"/>
      <c r="B22" s="51"/>
      <c r="C22" s="3" t="s">
        <v>60</v>
      </c>
      <c r="D22" s="4"/>
      <c r="E22" s="4"/>
      <c r="F22" s="4">
        <v>9</v>
      </c>
      <c r="G22" s="4" t="s">
        <v>19</v>
      </c>
      <c r="H22" s="4">
        <v>1</v>
      </c>
      <c r="I22" s="4">
        <v>20</v>
      </c>
      <c r="J22" s="4">
        <f t="shared" si="1"/>
        <v>180</v>
      </c>
      <c r="K22" s="24"/>
    </row>
    <row r="23" spans="1:11" ht="18.5" customHeight="1">
      <c r="A23" s="50"/>
      <c r="B23" s="51"/>
      <c r="C23" s="3" t="s">
        <v>61</v>
      </c>
      <c r="D23" s="3"/>
      <c r="E23" s="4" t="s">
        <v>62</v>
      </c>
      <c r="F23" s="4">
        <v>2</v>
      </c>
      <c r="G23" s="4" t="s">
        <v>63</v>
      </c>
      <c r="H23" s="4">
        <v>1</v>
      </c>
      <c r="I23" s="4">
        <v>900</v>
      </c>
      <c r="J23" s="4">
        <f t="shared" si="1"/>
        <v>1800</v>
      </c>
      <c r="K23" s="24"/>
    </row>
    <row r="24" spans="1:11" ht="18.5" customHeight="1">
      <c r="A24" s="50"/>
      <c r="B24" s="51"/>
      <c r="C24" s="16" t="s">
        <v>64</v>
      </c>
      <c r="D24" s="6" t="s">
        <v>65</v>
      </c>
      <c r="E24" s="6" t="s">
        <v>32</v>
      </c>
      <c r="F24" s="6">
        <v>8</v>
      </c>
      <c r="G24" s="6" t="s">
        <v>66</v>
      </c>
      <c r="H24" s="6">
        <v>1</v>
      </c>
      <c r="I24" s="6">
        <v>55</v>
      </c>
      <c r="J24" s="6">
        <f t="shared" si="1"/>
        <v>440</v>
      </c>
      <c r="K24" s="24"/>
    </row>
    <row r="25" spans="1:11" ht="18.5" customHeight="1">
      <c r="A25" s="50"/>
      <c r="B25" s="51"/>
      <c r="C25" s="3" t="s">
        <v>67</v>
      </c>
      <c r="D25" s="4" t="s">
        <v>68</v>
      </c>
      <c r="E25" s="4"/>
      <c r="F25" s="4">
        <v>1</v>
      </c>
      <c r="G25" s="4" t="s">
        <v>19</v>
      </c>
      <c r="H25" s="4">
        <v>1</v>
      </c>
      <c r="I25" s="4">
        <v>260</v>
      </c>
      <c r="J25" s="4">
        <f t="shared" si="1"/>
        <v>260</v>
      </c>
      <c r="K25" s="24"/>
    </row>
    <row r="26" spans="1:11" ht="18.5" customHeight="1">
      <c r="A26" s="50"/>
      <c r="B26" s="51"/>
      <c r="C26" s="3" t="s">
        <v>20</v>
      </c>
      <c r="D26" s="4"/>
      <c r="E26" s="17" t="s">
        <v>69</v>
      </c>
      <c r="F26" s="4">
        <v>30</v>
      </c>
      <c r="G26" s="4" t="s">
        <v>16</v>
      </c>
      <c r="H26" s="4">
        <v>1</v>
      </c>
      <c r="I26" s="4">
        <v>20</v>
      </c>
      <c r="J26" s="4">
        <f t="shared" si="1"/>
        <v>600</v>
      </c>
      <c r="K26" s="24"/>
    </row>
    <row r="27" spans="1:11" ht="76" customHeight="1">
      <c r="A27" s="50"/>
      <c r="B27" s="51" t="s">
        <v>70</v>
      </c>
      <c r="C27" s="3" t="s">
        <v>45</v>
      </c>
      <c r="D27" s="18" t="s">
        <v>46</v>
      </c>
      <c r="E27" s="4"/>
      <c r="F27" s="4">
        <v>2</v>
      </c>
      <c r="G27" s="4" t="s">
        <v>47</v>
      </c>
      <c r="H27" s="4">
        <v>1</v>
      </c>
      <c r="I27" s="4">
        <v>900</v>
      </c>
      <c r="J27" s="4">
        <f t="shared" ref="J27:J33" si="2">I27*F27*H27</f>
        <v>1800</v>
      </c>
      <c r="K27" s="24"/>
    </row>
    <row r="28" spans="1:11" ht="18.5" customHeight="1">
      <c r="A28" s="50"/>
      <c r="B28" s="51"/>
      <c r="C28" s="3" t="s">
        <v>48</v>
      </c>
      <c r="D28" s="4" t="s">
        <v>71</v>
      </c>
      <c r="E28" s="4" t="s">
        <v>72</v>
      </c>
      <c r="F28" s="4">
        <v>1</v>
      </c>
      <c r="G28" s="4" t="s">
        <v>47</v>
      </c>
      <c r="H28" s="4">
        <v>2</v>
      </c>
      <c r="I28" s="4">
        <v>2200</v>
      </c>
      <c r="J28" s="4">
        <f t="shared" si="2"/>
        <v>4400</v>
      </c>
      <c r="K28" s="24"/>
    </row>
    <row r="29" spans="1:11" ht="18.5" customHeight="1">
      <c r="A29" s="50"/>
      <c r="B29" s="51"/>
      <c r="C29" s="3" t="s">
        <v>54</v>
      </c>
      <c r="D29" s="4" t="s">
        <v>55</v>
      </c>
      <c r="E29" s="4" t="s">
        <v>56</v>
      </c>
      <c r="F29" s="4">
        <v>12</v>
      </c>
      <c r="G29" s="4" t="s">
        <v>19</v>
      </c>
      <c r="H29" s="4">
        <v>1</v>
      </c>
      <c r="I29" s="4">
        <v>30</v>
      </c>
      <c r="J29" s="4">
        <f t="shared" si="2"/>
        <v>360</v>
      </c>
      <c r="K29" s="24"/>
    </row>
    <row r="30" spans="1:11" ht="18.5" customHeight="1">
      <c r="A30" s="50"/>
      <c r="B30" s="51"/>
      <c r="C30" s="3" t="s">
        <v>54</v>
      </c>
      <c r="D30" s="4" t="s">
        <v>57</v>
      </c>
      <c r="E30" s="4"/>
      <c r="F30" s="4">
        <v>12</v>
      </c>
      <c r="G30" s="4" t="s">
        <v>19</v>
      </c>
      <c r="H30" s="4">
        <v>1</v>
      </c>
      <c r="I30" s="4">
        <v>4</v>
      </c>
      <c r="J30" s="4">
        <f t="shared" si="2"/>
        <v>48</v>
      </c>
      <c r="K30" s="24"/>
    </row>
    <row r="31" spans="1:11" ht="18.5" customHeight="1">
      <c r="A31" s="50"/>
      <c r="B31" s="51"/>
      <c r="C31" s="3" t="s">
        <v>54</v>
      </c>
      <c r="D31" s="4" t="s">
        <v>58</v>
      </c>
      <c r="E31" s="4" t="s">
        <v>59</v>
      </c>
      <c r="F31" s="4">
        <v>1</v>
      </c>
      <c r="G31" s="4" t="s">
        <v>47</v>
      </c>
      <c r="H31" s="4">
        <v>1</v>
      </c>
      <c r="I31" s="4">
        <v>230</v>
      </c>
      <c r="J31" s="4">
        <f t="shared" si="2"/>
        <v>230</v>
      </c>
      <c r="K31" s="24"/>
    </row>
    <row r="32" spans="1:11" ht="18.5" customHeight="1">
      <c r="A32" s="50"/>
      <c r="B32" s="51"/>
      <c r="C32" s="3" t="s">
        <v>60</v>
      </c>
      <c r="D32" s="4"/>
      <c r="E32" s="4"/>
      <c r="F32" s="4">
        <v>9</v>
      </c>
      <c r="G32" s="4" t="s">
        <v>19</v>
      </c>
      <c r="H32" s="4">
        <v>1</v>
      </c>
      <c r="I32" s="4">
        <v>20</v>
      </c>
      <c r="J32" s="4">
        <f t="shared" si="2"/>
        <v>180</v>
      </c>
      <c r="K32" s="24"/>
    </row>
    <row r="33" spans="1:11" ht="18.5" customHeight="1">
      <c r="A33" s="50"/>
      <c r="B33" s="51"/>
      <c r="C33" s="3" t="s">
        <v>51</v>
      </c>
      <c r="D33" s="4" t="s">
        <v>52</v>
      </c>
      <c r="E33" s="4" t="s">
        <v>53</v>
      </c>
      <c r="F33" s="4">
        <v>3</v>
      </c>
      <c r="G33" s="4" t="s">
        <v>19</v>
      </c>
      <c r="H33" s="4">
        <v>1</v>
      </c>
      <c r="I33" s="4">
        <v>90</v>
      </c>
      <c r="J33" s="4">
        <f t="shared" si="2"/>
        <v>270</v>
      </c>
      <c r="K33" s="24"/>
    </row>
    <row r="34" spans="1:11" ht="18.5" customHeight="1">
      <c r="A34" s="50"/>
      <c r="B34" s="51"/>
      <c r="C34" s="13" t="s">
        <v>73</v>
      </c>
      <c r="D34" s="9" t="s">
        <v>70</v>
      </c>
      <c r="E34" s="9"/>
      <c r="F34" s="9">
        <v>4</v>
      </c>
      <c r="G34" s="9" t="s">
        <v>19</v>
      </c>
      <c r="H34" s="9">
        <v>1</v>
      </c>
      <c r="I34" s="9">
        <v>170</v>
      </c>
      <c r="J34" s="9">
        <f>I34*F34*H34</f>
        <v>680</v>
      </c>
      <c r="K34" s="24"/>
    </row>
    <row r="35" spans="1:11" ht="18.5" customHeight="1">
      <c r="A35" s="50"/>
      <c r="B35" s="51"/>
      <c r="C35" s="13" t="s">
        <v>67</v>
      </c>
      <c r="D35" s="9" t="s">
        <v>68</v>
      </c>
      <c r="E35" s="9"/>
      <c r="F35" s="9">
        <v>1</v>
      </c>
      <c r="G35" s="9" t="s">
        <v>19</v>
      </c>
      <c r="H35" s="9">
        <v>1</v>
      </c>
      <c r="I35" s="9">
        <v>260</v>
      </c>
      <c r="J35" s="9">
        <f>I35*F35*H35</f>
        <v>260</v>
      </c>
      <c r="K35" s="24"/>
    </row>
    <row r="36" spans="1:11" ht="18.5" customHeight="1">
      <c r="A36" s="50"/>
      <c r="B36" s="51"/>
      <c r="C36" s="13" t="s">
        <v>61</v>
      </c>
      <c r="D36" s="13"/>
      <c r="E36" s="9" t="s">
        <v>62</v>
      </c>
      <c r="F36" s="9">
        <v>2</v>
      </c>
      <c r="G36" s="9" t="s">
        <v>63</v>
      </c>
      <c r="H36" s="9">
        <v>1</v>
      </c>
      <c r="I36" s="9">
        <v>900</v>
      </c>
      <c r="J36" s="9">
        <f>I36*F36*H36</f>
        <v>1800</v>
      </c>
      <c r="K36" s="24"/>
    </row>
    <row r="37" spans="1:11" ht="18.5" customHeight="1">
      <c r="A37" s="50"/>
      <c r="B37" s="51"/>
      <c r="C37" s="19" t="s">
        <v>64</v>
      </c>
      <c r="D37" s="14" t="s">
        <v>74</v>
      </c>
      <c r="E37" s="14" t="s">
        <v>32</v>
      </c>
      <c r="F37" s="14">
        <v>4</v>
      </c>
      <c r="G37" s="14" t="s">
        <v>47</v>
      </c>
      <c r="H37" s="14">
        <v>1</v>
      </c>
      <c r="I37" s="14">
        <v>360</v>
      </c>
      <c r="J37" s="14">
        <f>I37*F37*H37</f>
        <v>1440</v>
      </c>
      <c r="K37" s="24"/>
    </row>
    <row r="38" spans="1:11" ht="18.5" customHeight="1">
      <c r="A38" s="50"/>
      <c r="B38" s="52" t="s">
        <v>13</v>
      </c>
      <c r="C38" s="13" t="s">
        <v>75</v>
      </c>
      <c r="D38" s="9" t="s">
        <v>76</v>
      </c>
      <c r="E38" s="9" t="s">
        <v>77</v>
      </c>
      <c r="F38" s="9">
        <v>1200</v>
      </c>
      <c r="G38" s="9" t="s">
        <v>16</v>
      </c>
      <c r="H38" s="9">
        <v>1</v>
      </c>
      <c r="I38" s="9">
        <v>1.5</v>
      </c>
      <c r="J38" s="9">
        <f t="shared" ref="J38:J44" si="3">I38*F38*H38</f>
        <v>1800</v>
      </c>
      <c r="K38" s="24"/>
    </row>
    <row r="39" spans="1:11" ht="18.5" customHeight="1">
      <c r="A39" s="50"/>
      <c r="B39" s="53"/>
      <c r="C39" s="3" t="s">
        <v>78</v>
      </c>
      <c r="D39" s="4" t="s">
        <v>79</v>
      </c>
      <c r="E39" s="4" t="s">
        <v>80</v>
      </c>
      <c r="F39" s="4">
        <v>6</v>
      </c>
      <c r="G39" s="4" t="s">
        <v>16</v>
      </c>
      <c r="H39" s="4">
        <v>1</v>
      </c>
      <c r="I39" s="4">
        <v>380</v>
      </c>
      <c r="J39" s="4">
        <f t="shared" si="3"/>
        <v>2280</v>
      </c>
      <c r="K39" s="24"/>
    </row>
    <row r="40" spans="1:11" ht="18.5" customHeight="1">
      <c r="A40" s="50"/>
      <c r="B40" s="53"/>
      <c r="C40" s="13" t="s">
        <v>81</v>
      </c>
      <c r="D40" s="9" t="s">
        <v>82</v>
      </c>
      <c r="E40" s="9" t="s">
        <v>83</v>
      </c>
      <c r="F40" s="9">
        <v>6</v>
      </c>
      <c r="G40" s="9" t="s">
        <v>19</v>
      </c>
      <c r="H40" s="9">
        <v>1</v>
      </c>
      <c r="I40" s="9">
        <v>30</v>
      </c>
      <c r="J40" s="9">
        <f t="shared" si="3"/>
        <v>180</v>
      </c>
      <c r="K40" s="24"/>
    </row>
    <row r="41" spans="1:11" ht="18.5" customHeight="1">
      <c r="A41" s="50"/>
      <c r="B41" s="53"/>
      <c r="C41" s="13" t="s">
        <v>84</v>
      </c>
      <c r="D41" s="9"/>
      <c r="E41" s="9"/>
      <c r="F41" s="9">
        <v>1</v>
      </c>
      <c r="G41" s="9" t="s">
        <v>85</v>
      </c>
      <c r="H41" s="9">
        <v>1</v>
      </c>
      <c r="I41" s="9">
        <v>11</v>
      </c>
      <c r="J41" s="9">
        <f t="shared" si="3"/>
        <v>11</v>
      </c>
      <c r="K41" s="24"/>
    </row>
    <row r="42" spans="1:11" ht="18.5" customHeight="1">
      <c r="A42" s="50"/>
      <c r="B42" s="54"/>
      <c r="C42" s="13" t="s">
        <v>86</v>
      </c>
      <c r="D42" s="9"/>
      <c r="E42" s="9"/>
      <c r="F42" s="9">
        <v>3</v>
      </c>
      <c r="G42" s="9" t="s">
        <v>87</v>
      </c>
      <c r="H42" s="9">
        <v>1</v>
      </c>
      <c r="I42" s="9">
        <v>40</v>
      </c>
      <c r="J42" s="9">
        <f t="shared" si="3"/>
        <v>120</v>
      </c>
      <c r="K42" s="24"/>
    </row>
    <row r="43" spans="1:11" ht="18.5" customHeight="1">
      <c r="A43" s="50"/>
      <c r="B43" s="12"/>
      <c r="C43" s="13" t="s">
        <v>88</v>
      </c>
      <c r="D43" s="9" t="s">
        <v>89</v>
      </c>
      <c r="E43" s="9"/>
      <c r="F43" s="9">
        <v>10</v>
      </c>
      <c r="G43" s="9" t="s">
        <v>90</v>
      </c>
      <c r="H43" s="9">
        <v>1</v>
      </c>
      <c r="I43" s="9">
        <v>600</v>
      </c>
      <c r="J43" s="9">
        <f t="shared" si="3"/>
        <v>6000</v>
      </c>
      <c r="K43" s="24"/>
    </row>
    <row r="44" spans="1:11" ht="18.5" customHeight="1">
      <c r="A44" s="50"/>
      <c r="B44" s="12"/>
      <c r="C44" s="13" t="s">
        <v>91</v>
      </c>
      <c r="D44" s="9" t="s">
        <v>92</v>
      </c>
      <c r="E44" s="9"/>
      <c r="F44" s="9">
        <v>6</v>
      </c>
      <c r="G44" s="9" t="s">
        <v>93</v>
      </c>
      <c r="H44" s="9">
        <v>1</v>
      </c>
      <c r="I44" s="9">
        <v>300</v>
      </c>
      <c r="J44" s="9">
        <f t="shared" si="3"/>
        <v>1800</v>
      </c>
      <c r="K44" s="24"/>
    </row>
    <row r="45" spans="1:11" ht="18.5" customHeight="1">
      <c r="A45" s="45" t="s">
        <v>94</v>
      </c>
      <c r="B45" s="45"/>
      <c r="C45" s="45"/>
      <c r="D45" s="45"/>
      <c r="E45" s="45"/>
      <c r="F45" s="46"/>
      <c r="G45" s="45"/>
      <c r="H45" s="45"/>
      <c r="I45" s="47"/>
      <c r="J45" s="7">
        <f>SUM(J3:J44)</f>
        <v>59874</v>
      </c>
    </row>
    <row r="46" spans="1:11" ht="18.5" customHeight="1">
      <c r="A46" s="48" t="s">
        <v>95</v>
      </c>
      <c r="B46" s="48"/>
      <c r="C46" s="48"/>
      <c r="D46" s="48"/>
      <c r="E46" s="48"/>
      <c r="F46" s="48"/>
      <c r="G46" s="48"/>
      <c r="H46" s="48"/>
      <c r="I46" s="48"/>
      <c r="J46" s="7">
        <f>J45*0.12</f>
        <v>7184.88</v>
      </c>
    </row>
    <row r="47" spans="1:11" ht="18.5" customHeight="1">
      <c r="A47" s="48" t="s">
        <v>96</v>
      </c>
      <c r="B47" s="48"/>
      <c r="C47" s="48"/>
      <c r="D47" s="48"/>
      <c r="E47" s="48"/>
      <c r="F47" s="48"/>
      <c r="G47" s="48"/>
      <c r="H47" s="48"/>
      <c r="I47" s="48"/>
      <c r="J47" s="8">
        <f>(J45+J46)*0.01</f>
        <v>670.58879999999999</v>
      </c>
    </row>
    <row r="48" spans="1:11" ht="18.5" customHeight="1">
      <c r="A48" s="48" t="s">
        <v>97</v>
      </c>
      <c r="B48" s="48"/>
      <c r="C48" s="48"/>
      <c r="D48" s="48"/>
      <c r="E48" s="48"/>
      <c r="F48" s="48"/>
      <c r="G48" s="48"/>
      <c r="H48" s="48"/>
      <c r="I48" s="48"/>
      <c r="J48" s="8">
        <f>J45+J47+J46</f>
        <v>67729.468800000002</v>
      </c>
    </row>
    <row r="49" spans="1:10">
      <c r="A49" s="37" t="s">
        <v>98</v>
      </c>
      <c r="B49" s="38"/>
      <c r="C49" s="38"/>
      <c r="D49" s="37"/>
      <c r="E49" s="37"/>
      <c r="F49" s="39"/>
      <c r="G49" s="37"/>
      <c r="H49" s="37"/>
      <c r="I49" s="37"/>
      <c r="J49" s="37"/>
    </row>
    <row r="50" spans="1:10">
      <c r="A50" s="40"/>
      <c r="B50" s="41"/>
      <c r="C50" s="41"/>
      <c r="D50" s="40"/>
      <c r="E50" s="40"/>
      <c r="F50" s="42"/>
      <c r="G50" s="40"/>
      <c r="H50" s="40"/>
      <c r="I50" s="40"/>
      <c r="J50" s="40"/>
    </row>
    <row r="52" spans="1:10">
      <c r="C52" s="20"/>
      <c r="D52" s="21"/>
      <c r="E52" s="21"/>
      <c r="F52" s="21"/>
      <c r="G52" s="21"/>
      <c r="H52" s="21"/>
      <c r="I52" s="21"/>
      <c r="J52" s="21"/>
    </row>
    <row r="53" spans="1:10">
      <c r="C53" s="20"/>
      <c r="D53" s="21"/>
      <c r="E53" s="21"/>
      <c r="F53" s="21"/>
      <c r="G53" s="21"/>
      <c r="H53" s="21"/>
      <c r="I53" s="21"/>
      <c r="J53" s="21"/>
    </row>
    <row r="55" spans="1:10">
      <c r="C55" s="22"/>
    </row>
  </sheetData>
  <mergeCells count="11">
    <mergeCell ref="A49:J50"/>
    <mergeCell ref="A1:K1"/>
    <mergeCell ref="A45:I45"/>
    <mergeCell ref="A46:I46"/>
    <mergeCell ref="A47:I47"/>
    <mergeCell ref="A48:I48"/>
    <mergeCell ref="A3:A44"/>
    <mergeCell ref="B3:B15"/>
    <mergeCell ref="B16:B26"/>
    <mergeCell ref="B27:B37"/>
    <mergeCell ref="B38:B42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待付款给shell深圳</vt:lpstr>
      <vt:lpstr>待付款给西安弗瑞森科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陈欢</cp:lastModifiedBy>
  <dcterms:created xsi:type="dcterms:W3CDTF">2017-10-12T02:20:00Z</dcterms:created>
  <dcterms:modified xsi:type="dcterms:W3CDTF">2023-12-28T01:37:04Z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9D5EAF1343AF483E9276923FDCBC8178_13</vt:lpwstr>
  </property>
  <property fmtid="{D5CDD505-2E9C-101B-9397-08002B2CF9AE}" pid="4" name="KSOReadingLayout">
    <vt:bool>true</vt:bool>
  </property>
</Properties>
</file>