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8_{7B1587B1-A8F7-6442-8DF4-9CE752F8CE16}" xr6:coauthVersionLast="40" xr6:coauthVersionMax="40" xr10:uidLastSave="{00000000-0000-0000-0000-000000000000}"/>
  <bookViews>
    <workbookView xWindow="1120" yWindow="960" windowWidth="26600" windowHeight="1488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18" i="2" l="1"/>
  <c r="I17" i="2"/>
  <c r="I16" i="2"/>
  <c r="I15" i="2"/>
  <c r="I14" i="2"/>
  <c r="I13" i="2"/>
  <c r="I12" i="2"/>
  <c r="I11" i="2"/>
  <c r="I10" i="2"/>
  <c r="I9" i="2"/>
  <c r="Q13" i="1"/>
  <c r="Q12" i="1"/>
  <c r="M12" i="1"/>
  <c r="L12" i="1"/>
  <c r="J12" i="1"/>
  <c r="Q11" i="1"/>
  <c r="M11" i="1"/>
  <c r="L11" i="1"/>
  <c r="J11" i="1"/>
  <c r="Q10" i="1"/>
  <c r="M10" i="1"/>
  <c r="J10" i="1"/>
  <c r="Q9" i="1"/>
  <c r="M9" i="1"/>
  <c r="J9" i="1"/>
  <c r="Q8" i="1"/>
  <c r="M8" i="1"/>
  <c r="J8" i="1"/>
</calcChain>
</file>

<file path=xl/sharedStrings.xml><?xml version="1.0" encoding="utf-8"?>
<sst xmlns="http://schemas.openxmlformats.org/spreadsheetml/2006/main" count="67" uniqueCount="48">
  <si>
    <t>摩卡艺术中心三方人员费用</t>
  </si>
  <si>
    <t>项目时间：12.6-12.8</t>
  </si>
  <si>
    <t>项目地点：摩卡艺术中心</t>
  </si>
  <si>
    <t>制表人：Alon</t>
  </si>
  <si>
    <t>日期</t>
  </si>
  <si>
    <t>类别</t>
  </si>
  <si>
    <t>人数</t>
  </si>
  <si>
    <t>单价</t>
  </si>
  <si>
    <t>上班时间</t>
  </si>
  <si>
    <t>下班时间</t>
  </si>
  <si>
    <t>工时</t>
  </si>
  <si>
    <t>加班人数</t>
  </si>
  <si>
    <t>加班时长</t>
  </si>
  <si>
    <t>加班数量</t>
  </si>
  <si>
    <t>加班单价</t>
  </si>
  <si>
    <t>餐补</t>
  </si>
  <si>
    <t>报销</t>
  </si>
  <si>
    <t>小计</t>
  </si>
  <si>
    <t>备注</t>
  </si>
  <si>
    <t>车美</t>
  </si>
  <si>
    <t>保洁</t>
  </si>
  <si>
    <t>费用总计：</t>
  </si>
  <si>
    <t>结    算     单</t>
  </si>
  <si>
    <t>项目名称：摩卡三方人员</t>
  </si>
  <si>
    <t>项目时间：2023.12.6-12.7</t>
  </si>
  <si>
    <t>No.</t>
  </si>
  <si>
    <t>项目</t>
  </si>
  <si>
    <t>项目类别</t>
  </si>
  <si>
    <t xml:space="preserve"> 项目描述</t>
  </si>
  <si>
    <t>数量</t>
  </si>
  <si>
    <t>单位</t>
  </si>
  <si>
    <t>天数</t>
  </si>
  <si>
    <t>项目价格</t>
  </si>
  <si>
    <t>A</t>
  </si>
  <si>
    <t>人</t>
  </si>
  <si>
    <t>加班</t>
  </si>
  <si>
    <t>加班40H</t>
  </si>
  <si>
    <t>H</t>
  </si>
  <si>
    <t>加班82H</t>
  </si>
  <si>
    <t>保洁餐补</t>
  </si>
  <si>
    <t>12.6晚餐餐补</t>
  </si>
  <si>
    <t>打车</t>
  </si>
  <si>
    <t>12.7早上打车</t>
  </si>
  <si>
    <t>次</t>
  </si>
  <si>
    <t>保洁12.7下班打车</t>
  </si>
  <si>
    <t>千斤顶货拉拉</t>
  </si>
  <si>
    <t>12.6/12.8每天4人，总计8人</t>
    <phoneticPr fontId="11" type="noConversion"/>
  </si>
  <si>
    <t>12.6/12.8每天8人，总计16人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</si>
</sst>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&quot;￥&quot;#,##0.00;&quot;￥&quot;\-#,##0.00"/>
    <numFmt numFmtId="181" formatCode="&quot;￥&quot;#,##0.00;&quot;￥-&quot;#,##0.00"/>
    <numFmt numFmtId="182" formatCode="m/d;@"/>
  </numFmts>
  <fonts count="12">
    <font>
      <sz val="11"/>
      <color theme="1"/>
      <name val="宋体"/>
      <charset val="134"/>
      <scheme val="minor"/>
    </font>
    <font>
      <b/>
      <sz val="20"/>
      <color indexed="8"/>
      <name val="微软雅黑"/>
      <family val="2"/>
      <charset val="134"/>
    </font>
    <font>
      <sz val="20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11"/>
      <color theme="1"/>
      <name val="华康金刚黑"/>
      <family val="2"/>
      <charset val="134"/>
    </font>
    <font>
      <b/>
      <sz val="14"/>
      <color theme="1"/>
      <name val="华康金刚黑"/>
      <family val="2"/>
      <charset val="134"/>
    </font>
    <font>
      <sz val="10"/>
      <name val="华康金刚黑"/>
      <family val="2"/>
      <charset val="134"/>
    </font>
    <font>
      <sz val="12"/>
      <color theme="1"/>
      <name val="华康金刚黑"/>
      <family val="2"/>
      <charset val="134"/>
    </font>
    <font>
      <b/>
      <sz val="11"/>
      <color rgb="FFFF0000"/>
      <name val="华康金刚黑"/>
      <family val="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FF547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81" fontId="4" fillId="2" borderId="4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81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181" fontId="4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181" fontId="4" fillId="2" borderId="10" xfId="0" applyNumberFormat="1" applyFont="1" applyFill="1" applyBorder="1" applyAlignment="1">
      <alignment horizontal="center" vertical="center"/>
    </xf>
    <xf numFmtId="181" fontId="5" fillId="4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2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82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82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82" fontId="8" fillId="5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center"/>
    </xf>
    <xf numFmtId="182" fontId="6" fillId="0" borderId="16" xfId="0" applyNumberFormat="1" applyFont="1" applyBorder="1" applyAlignment="1">
      <alignment horizontal="right" vertical="center"/>
    </xf>
    <xf numFmtId="182" fontId="6" fillId="0" borderId="17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82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81" fontId="3" fillId="2" borderId="6" xfId="0" applyNumberFormat="1" applyFont="1" applyFill="1" applyBorder="1" applyAlignment="1">
      <alignment horizontal="center" vertical="center"/>
    </xf>
    <xf numFmtId="181" fontId="3" fillId="2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81" fontId="4" fillId="3" borderId="10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right" vertical="center" wrapText="1"/>
    </xf>
    <xf numFmtId="49" fontId="4" fillId="4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R13"/>
  <sheetViews>
    <sheetView showGridLines="0" tabSelected="1" workbookViewId="0">
      <selection activeCell="H20" sqref="H20"/>
    </sheetView>
  </sheetViews>
  <sheetFormatPr baseColWidth="10" defaultColWidth="9" defaultRowHeight="15"/>
  <cols>
    <col min="1" max="3" width="9" style="21"/>
    <col min="4" max="4" width="9" style="22"/>
    <col min="5" max="6" width="9" style="21"/>
    <col min="7" max="7" width="9.33203125" style="23"/>
    <col min="8" max="9" width="9" style="21"/>
    <col min="10" max="10" width="17.6640625" style="21" customWidth="1"/>
    <col min="11" max="11" width="10" style="21" customWidth="1"/>
    <col min="12" max="12" width="9" style="21"/>
    <col min="13" max="13" width="12" style="21" customWidth="1"/>
    <col min="14" max="16" width="9" style="23"/>
    <col min="17" max="17" width="19.6640625" style="23" customWidth="1"/>
    <col min="18" max="16384" width="9" style="21"/>
  </cols>
  <sheetData>
    <row r="5" spans="4:18" ht="35" customHeight="1">
      <c r="D5" s="34" t="s">
        <v>0</v>
      </c>
      <c r="E5" s="35"/>
      <c r="F5" s="35"/>
      <c r="G5" s="36"/>
      <c r="H5" s="35"/>
      <c r="I5" s="35"/>
      <c r="J5" s="35"/>
      <c r="K5" s="35"/>
      <c r="L5" s="35"/>
      <c r="M5" s="35"/>
      <c r="N5" s="36"/>
      <c r="O5" s="36"/>
      <c r="P5" s="36"/>
      <c r="Q5" s="36"/>
      <c r="R5" s="35"/>
    </row>
    <row r="6" spans="4:18" ht="26" customHeight="1">
      <c r="D6" s="37" t="s">
        <v>1</v>
      </c>
      <c r="E6" s="38"/>
      <c r="F6" s="38"/>
      <c r="G6" s="39"/>
      <c r="H6" s="38" t="s">
        <v>2</v>
      </c>
      <c r="I6" s="38"/>
      <c r="J6" s="38"/>
      <c r="K6" s="38"/>
      <c r="L6" s="38"/>
      <c r="M6" s="38"/>
      <c r="N6" s="39"/>
      <c r="O6" s="39"/>
      <c r="P6" s="39"/>
      <c r="Q6" s="39" t="s">
        <v>3</v>
      </c>
      <c r="R6" s="38"/>
    </row>
    <row r="7" spans="4:18" ht="25" customHeight="1">
      <c r="D7" s="24" t="s">
        <v>4</v>
      </c>
      <c r="E7" s="25" t="s">
        <v>5</v>
      </c>
      <c r="F7" s="25" t="s">
        <v>6</v>
      </c>
      <c r="G7" s="26" t="s">
        <v>7</v>
      </c>
      <c r="H7" s="25" t="s">
        <v>8</v>
      </c>
      <c r="I7" s="25" t="s">
        <v>9</v>
      </c>
      <c r="J7" s="25" t="s">
        <v>10</v>
      </c>
      <c r="K7" s="25" t="s">
        <v>11</v>
      </c>
      <c r="L7" s="25" t="s">
        <v>12</v>
      </c>
      <c r="M7" s="25" t="s">
        <v>13</v>
      </c>
      <c r="N7" s="26" t="s">
        <v>14</v>
      </c>
      <c r="O7" s="26" t="s">
        <v>15</v>
      </c>
      <c r="P7" s="26" t="s">
        <v>16</v>
      </c>
      <c r="Q7" s="26" t="s">
        <v>17</v>
      </c>
      <c r="R7" s="30" t="s">
        <v>18</v>
      </c>
    </row>
    <row r="8" spans="4:18" ht="30" customHeight="1">
      <c r="D8" s="43">
        <v>45266</v>
      </c>
      <c r="E8" s="27" t="s">
        <v>19</v>
      </c>
      <c r="F8" s="27">
        <v>4</v>
      </c>
      <c r="G8" s="28">
        <v>400</v>
      </c>
      <c r="H8" s="29">
        <v>0.33333333333333298</v>
      </c>
      <c r="I8" s="29">
        <v>0.83333333333333304</v>
      </c>
      <c r="J8" s="27">
        <f>MOD((I8-H8),1)*24</f>
        <v>12</v>
      </c>
      <c r="K8" s="27">
        <v>4</v>
      </c>
      <c r="L8" s="27">
        <v>4</v>
      </c>
      <c r="M8" s="27">
        <f>K8*L8</f>
        <v>16</v>
      </c>
      <c r="N8" s="28">
        <v>50</v>
      </c>
      <c r="O8" s="28"/>
      <c r="P8" s="28">
        <v>54.88</v>
      </c>
      <c r="Q8" s="28">
        <f>F8*G8+K8*L8*N8+K8*O8+P8</f>
        <v>2454.88</v>
      </c>
      <c r="R8" s="31"/>
    </row>
    <row r="9" spans="4:18" ht="30" customHeight="1">
      <c r="D9" s="43"/>
      <c r="E9" s="27" t="s">
        <v>20</v>
      </c>
      <c r="F9" s="27">
        <v>8</v>
      </c>
      <c r="G9" s="28">
        <v>280</v>
      </c>
      <c r="H9" s="29">
        <v>0.33333333333333298</v>
      </c>
      <c r="I9" s="29">
        <v>0.83333333333333304</v>
      </c>
      <c r="J9" s="27">
        <f>MOD((I9-H9),1)*24</f>
        <v>12</v>
      </c>
      <c r="K9" s="27">
        <v>8</v>
      </c>
      <c r="L9" s="27">
        <v>4</v>
      </c>
      <c r="M9" s="27">
        <f>K9*L9</f>
        <v>32</v>
      </c>
      <c r="N9" s="28">
        <v>35</v>
      </c>
      <c r="O9" s="28">
        <v>25</v>
      </c>
      <c r="P9" s="28">
        <v>37.82</v>
      </c>
      <c r="Q9" s="28">
        <f>F9*G9+K9*L9*N9+K9*O9+P9</f>
        <v>3597.82</v>
      </c>
      <c r="R9" s="31"/>
    </row>
    <row r="10" spans="4:18" ht="30" customHeight="1">
      <c r="D10" s="43">
        <v>45268</v>
      </c>
      <c r="E10" s="27" t="s">
        <v>19</v>
      </c>
      <c r="F10" s="27">
        <v>4</v>
      </c>
      <c r="G10" s="28">
        <v>400</v>
      </c>
      <c r="H10" s="29">
        <v>0.29166666666666702</v>
      </c>
      <c r="I10" s="29">
        <v>0.875</v>
      </c>
      <c r="J10" s="27">
        <f>MOD((I10-H10),1)*24</f>
        <v>14</v>
      </c>
      <c r="K10" s="27">
        <v>4</v>
      </c>
      <c r="L10" s="27">
        <v>6</v>
      </c>
      <c r="M10" s="27">
        <f>K10*L10</f>
        <v>24</v>
      </c>
      <c r="N10" s="28">
        <v>50</v>
      </c>
      <c r="O10" s="28"/>
      <c r="P10" s="28">
        <v>13.08</v>
      </c>
      <c r="Q10" s="28">
        <f>F10*G10+K10*L10*N10+K10*O10+P10</f>
        <v>2813.08</v>
      </c>
      <c r="R10" s="31"/>
    </row>
    <row r="11" spans="4:18" ht="30" customHeight="1">
      <c r="D11" s="43"/>
      <c r="E11" s="44" t="s">
        <v>20</v>
      </c>
      <c r="F11" s="27">
        <v>6</v>
      </c>
      <c r="G11" s="28">
        <v>280</v>
      </c>
      <c r="H11" s="29">
        <v>0.33333333333333298</v>
      </c>
      <c r="I11" s="29">
        <v>0.91666666666666696</v>
      </c>
      <c r="J11" s="27">
        <f>MOD((I11-H11),1)*24</f>
        <v>14</v>
      </c>
      <c r="K11" s="27">
        <v>6</v>
      </c>
      <c r="L11" s="27">
        <f>J11-8</f>
        <v>6</v>
      </c>
      <c r="M11" s="27">
        <f>K11*L11</f>
        <v>36</v>
      </c>
      <c r="N11" s="28">
        <v>35</v>
      </c>
      <c r="O11" s="28"/>
      <c r="P11" s="28"/>
      <c r="Q11" s="28">
        <f>F11*G11+K11*L11*N11+K11*O11+P11</f>
        <v>2940</v>
      </c>
      <c r="R11" s="31"/>
    </row>
    <row r="12" spans="4:18" ht="30" customHeight="1">
      <c r="D12" s="43"/>
      <c r="E12" s="44"/>
      <c r="F12" s="27">
        <v>2</v>
      </c>
      <c r="G12" s="28">
        <v>280</v>
      </c>
      <c r="H12" s="29">
        <v>0.33333333333333298</v>
      </c>
      <c r="I12" s="29">
        <v>0.95833333333333304</v>
      </c>
      <c r="J12" s="27">
        <f>MOD((I12-H12),1)*24</f>
        <v>15</v>
      </c>
      <c r="K12" s="27">
        <v>2</v>
      </c>
      <c r="L12" s="27">
        <f>J12-8</f>
        <v>7</v>
      </c>
      <c r="M12" s="27">
        <f>K12*L12</f>
        <v>14</v>
      </c>
      <c r="N12" s="28">
        <v>35</v>
      </c>
      <c r="O12" s="28"/>
      <c r="P12" s="28">
        <v>64</v>
      </c>
      <c r="Q12" s="28">
        <f>F12*G12+K12*L12*N12+K12*O12+P12</f>
        <v>1114</v>
      </c>
      <c r="R12" s="31"/>
    </row>
    <row r="13" spans="4:18" ht="30" customHeight="1">
      <c r="D13" s="40" t="s">
        <v>21</v>
      </c>
      <c r="E13" s="41"/>
      <c r="F13" s="41"/>
      <c r="G13" s="42"/>
      <c r="H13" s="41"/>
      <c r="I13" s="41"/>
      <c r="J13" s="41"/>
      <c r="K13" s="41"/>
      <c r="L13" s="41"/>
      <c r="M13" s="41"/>
      <c r="N13" s="42"/>
      <c r="O13" s="42"/>
      <c r="P13" s="42"/>
      <c r="Q13" s="32">
        <f>SUM(Q8:Q12)</f>
        <v>12919.78</v>
      </c>
      <c r="R13" s="33"/>
    </row>
  </sheetData>
  <mergeCells count="8">
    <mergeCell ref="D5:R5"/>
    <mergeCell ref="D6:G6"/>
    <mergeCell ref="H6:P6"/>
    <mergeCell ref="Q6:R6"/>
    <mergeCell ref="D13:P13"/>
    <mergeCell ref="D8:D9"/>
    <mergeCell ref="D10:D12"/>
    <mergeCell ref="E11:E12"/>
  </mergeCells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"/>
  <sheetViews>
    <sheetView workbookViewId="0">
      <selection activeCell="D26" sqref="D26"/>
    </sheetView>
  </sheetViews>
  <sheetFormatPr baseColWidth="10" defaultColWidth="8.83203125" defaultRowHeight="14"/>
  <cols>
    <col min="1" max="1" width="8.83203125" style="1"/>
    <col min="2" max="2" width="14.5" style="1" customWidth="1"/>
    <col min="3" max="3" width="34" style="1" customWidth="1"/>
    <col min="4" max="4" width="32.1640625" style="1" customWidth="1"/>
    <col min="5" max="5" width="16.83203125" style="1" customWidth="1"/>
    <col min="6" max="6" width="8.83203125" style="1"/>
    <col min="7" max="7" width="16.5" style="1" customWidth="1"/>
    <col min="8" max="8" width="13.5" style="1" customWidth="1"/>
    <col min="9" max="9" width="49" style="1" customWidth="1"/>
    <col min="10" max="16384" width="8.83203125" style="1"/>
  </cols>
  <sheetData>
    <row r="2" spans="1:9">
      <c r="A2" s="59" t="s">
        <v>22</v>
      </c>
      <c r="B2" s="60"/>
      <c r="C2" s="60"/>
      <c r="D2" s="60"/>
      <c r="E2" s="60"/>
      <c r="F2" s="60"/>
      <c r="G2" s="60"/>
      <c r="H2" s="60"/>
      <c r="I2" s="61"/>
    </row>
    <row r="3" spans="1:9">
      <c r="A3" s="62"/>
      <c r="B3" s="63"/>
      <c r="C3" s="63"/>
      <c r="D3" s="63"/>
      <c r="E3" s="63"/>
      <c r="F3" s="63"/>
      <c r="G3" s="63"/>
      <c r="H3" s="63"/>
      <c r="I3" s="64"/>
    </row>
    <row r="4" spans="1:9" ht="4" customHeight="1">
      <c r="A4" s="62"/>
      <c r="B4" s="63"/>
      <c r="C4" s="63"/>
      <c r="D4" s="63"/>
      <c r="E4" s="63"/>
      <c r="F4" s="63"/>
      <c r="G4" s="63"/>
      <c r="H4" s="63"/>
      <c r="I4" s="64"/>
    </row>
    <row r="5" spans="1:9" ht="17">
      <c r="A5" s="45" t="s">
        <v>23</v>
      </c>
      <c r="B5" s="46"/>
      <c r="C5" s="47"/>
      <c r="D5" s="2" t="s">
        <v>2</v>
      </c>
      <c r="E5" s="48" t="s">
        <v>24</v>
      </c>
      <c r="F5" s="49"/>
      <c r="G5" s="49"/>
      <c r="H5" s="50"/>
      <c r="I5" s="16" t="s">
        <v>3</v>
      </c>
    </row>
    <row r="6" spans="1:9" ht="17">
      <c r="A6" s="51"/>
      <c r="B6" s="52"/>
      <c r="C6" s="52"/>
      <c r="D6" s="53"/>
      <c r="E6" s="54"/>
      <c r="F6" s="54"/>
      <c r="G6" s="54"/>
      <c r="H6" s="54"/>
      <c r="I6" s="55"/>
    </row>
    <row r="7" spans="1:9" ht="22" customHeight="1">
      <c r="A7" s="3" t="s">
        <v>25</v>
      </c>
      <c r="B7" s="4" t="s">
        <v>26</v>
      </c>
      <c r="C7" s="4" t="s">
        <v>27</v>
      </c>
      <c r="D7" s="4" t="s">
        <v>28</v>
      </c>
      <c r="E7" s="5" t="s">
        <v>7</v>
      </c>
      <c r="F7" s="4" t="s">
        <v>29</v>
      </c>
      <c r="G7" s="4" t="s">
        <v>30</v>
      </c>
      <c r="H7" s="4" t="s">
        <v>31</v>
      </c>
      <c r="I7" s="18" t="s">
        <v>32</v>
      </c>
    </row>
    <row r="8" spans="1:9" ht="18">
      <c r="A8" s="6" t="s">
        <v>33</v>
      </c>
      <c r="B8" s="7"/>
      <c r="C8" s="7"/>
      <c r="D8" s="7"/>
      <c r="E8" s="8"/>
      <c r="F8" s="7"/>
      <c r="G8" s="7"/>
      <c r="H8" s="7"/>
      <c r="I8" s="17"/>
    </row>
    <row r="9" spans="1:9" ht="18">
      <c r="A9" s="9"/>
      <c r="B9" s="58" t="s">
        <v>19</v>
      </c>
      <c r="C9" s="11" t="s">
        <v>19</v>
      </c>
      <c r="D9" s="11" t="s">
        <v>46</v>
      </c>
      <c r="E9" s="12">
        <v>400</v>
      </c>
      <c r="F9" s="13">
        <v>8</v>
      </c>
      <c r="G9" s="2" t="s">
        <v>34</v>
      </c>
      <c r="H9" s="13">
        <v>2</v>
      </c>
      <c r="I9" s="19">
        <f t="shared" ref="I9:I17" si="0">E9*F9</f>
        <v>3200</v>
      </c>
    </row>
    <row r="10" spans="1:9" ht="18">
      <c r="A10" s="9"/>
      <c r="B10" s="58"/>
      <c r="C10" s="11" t="s">
        <v>35</v>
      </c>
      <c r="D10" s="11" t="s">
        <v>36</v>
      </c>
      <c r="E10" s="12">
        <v>50</v>
      </c>
      <c r="F10" s="13">
        <v>40</v>
      </c>
      <c r="G10" s="2" t="s">
        <v>37</v>
      </c>
      <c r="H10" s="13">
        <v>2</v>
      </c>
      <c r="I10" s="19">
        <f t="shared" si="0"/>
        <v>2000</v>
      </c>
    </row>
    <row r="11" spans="1:9" ht="17">
      <c r="A11" s="9"/>
      <c r="B11" s="58" t="s">
        <v>20</v>
      </c>
      <c r="C11" s="2" t="s">
        <v>20</v>
      </c>
      <c r="D11" s="2" t="s">
        <v>47</v>
      </c>
      <c r="E11" s="12">
        <v>280</v>
      </c>
      <c r="F11" s="13">
        <v>16</v>
      </c>
      <c r="G11" s="2" t="s">
        <v>34</v>
      </c>
      <c r="H11" s="13">
        <v>2</v>
      </c>
      <c r="I11" s="19">
        <f t="shared" si="0"/>
        <v>4480</v>
      </c>
    </row>
    <row r="12" spans="1:9" ht="17">
      <c r="A12" s="9"/>
      <c r="B12" s="58"/>
      <c r="C12" s="2" t="s">
        <v>35</v>
      </c>
      <c r="D12" s="2" t="s">
        <v>38</v>
      </c>
      <c r="E12" s="12">
        <v>35</v>
      </c>
      <c r="F12" s="13">
        <v>82</v>
      </c>
      <c r="G12" s="2" t="s">
        <v>37</v>
      </c>
      <c r="H12" s="13">
        <v>2</v>
      </c>
      <c r="I12" s="19">
        <f t="shared" si="0"/>
        <v>2870</v>
      </c>
    </row>
    <row r="13" spans="1:9" ht="17">
      <c r="A13" s="9"/>
      <c r="B13" s="10" t="s">
        <v>15</v>
      </c>
      <c r="C13" s="2" t="s">
        <v>39</v>
      </c>
      <c r="D13" s="2" t="s">
        <v>40</v>
      </c>
      <c r="E13" s="12">
        <v>25</v>
      </c>
      <c r="F13" s="14">
        <v>8</v>
      </c>
      <c r="G13" s="2" t="s">
        <v>34</v>
      </c>
      <c r="H13" s="14">
        <v>1</v>
      </c>
      <c r="I13" s="19">
        <f t="shared" si="0"/>
        <v>200</v>
      </c>
    </row>
    <row r="14" spans="1:9" ht="17">
      <c r="A14" s="9"/>
      <c r="B14" s="10" t="s">
        <v>41</v>
      </c>
      <c r="C14" s="2" t="s">
        <v>19</v>
      </c>
      <c r="D14" s="2" t="s">
        <v>42</v>
      </c>
      <c r="E14" s="12">
        <v>54.88</v>
      </c>
      <c r="F14" s="14">
        <v>1</v>
      </c>
      <c r="G14" s="2" t="s">
        <v>43</v>
      </c>
      <c r="H14" s="14">
        <v>1</v>
      </c>
      <c r="I14" s="19">
        <f t="shared" si="0"/>
        <v>54.88</v>
      </c>
    </row>
    <row r="15" spans="1:9" ht="17">
      <c r="A15" s="9"/>
      <c r="B15" s="15"/>
      <c r="C15" s="2"/>
      <c r="D15" s="2" t="s">
        <v>42</v>
      </c>
      <c r="E15" s="12">
        <v>13.08</v>
      </c>
      <c r="F15" s="13">
        <v>1</v>
      </c>
      <c r="G15" s="2" t="s">
        <v>43</v>
      </c>
      <c r="H15" s="14">
        <v>1</v>
      </c>
      <c r="I15" s="19">
        <f t="shared" si="0"/>
        <v>13.08</v>
      </c>
    </row>
    <row r="16" spans="1:9" ht="17">
      <c r="A16" s="9"/>
      <c r="B16" s="15"/>
      <c r="C16" s="2"/>
      <c r="D16" s="2" t="s">
        <v>44</v>
      </c>
      <c r="E16" s="12">
        <v>64</v>
      </c>
      <c r="F16" s="14">
        <v>1</v>
      </c>
      <c r="G16" s="2" t="s">
        <v>43</v>
      </c>
      <c r="H16" s="14">
        <v>1</v>
      </c>
      <c r="I16" s="19">
        <f t="shared" si="0"/>
        <v>64</v>
      </c>
    </row>
    <row r="17" spans="1:9" ht="17">
      <c r="A17" s="9"/>
      <c r="B17" s="10"/>
      <c r="C17" s="2"/>
      <c r="D17" s="2" t="s">
        <v>45</v>
      </c>
      <c r="E17" s="12">
        <v>37.82</v>
      </c>
      <c r="F17" s="14">
        <v>1</v>
      </c>
      <c r="G17" s="2" t="s">
        <v>43</v>
      </c>
      <c r="H17" s="14">
        <v>1</v>
      </c>
      <c r="I17" s="19">
        <f t="shared" si="0"/>
        <v>37.82</v>
      </c>
    </row>
    <row r="18" spans="1:9" ht="17">
      <c r="A18" s="56"/>
      <c r="B18" s="57"/>
      <c r="C18" s="57"/>
      <c r="D18" s="57"/>
      <c r="E18" s="57"/>
      <c r="F18" s="57"/>
      <c r="G18" s="57"/>
      <c r="H18" s="57"/>
      <c r="I18" s="20">
        <f>SUM(I9:I17)</f>
        <v>12919.78</v>
      </c>
    </row>
  </sheetData>
  <mergeCells count="8">
    <mergeCell ref="A2:I4"/>
    <mergeCell ref="A5:C5"/>
    <mergeCell ref="E5:H5"/>
    <mergeCell ref="A6:D6"/>
    <mergeCell ref="E6:I6"/>
    <mergeCell ref="A18:H18"/>
    <mergeCell ref="B9:B10"/>
    <mergeCell ref="B11:B12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alona</dc:creator>
  <cp:lastModifiedBy>Microsoft Office User</cp:lastModifiedBy>
  <dcterms:created xsi:type="dcterms:W3CDTF">2023-12-12T07:32:00Z</dcterms:created>
  <dcterms:modified xsi:type="dcterms:W3CDTF">2023-12-21T08:19:27Z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54AAC7EFAC2246E1AF9FBD1B5574D890_13</vt:lpwstr>
  </property>
  <property fmtid="{D5CDD505-2E9C-101B-9397-08002B2CF9AE}" pid="3" name="KSOProductBuildVer">
    <vt:lpwstr>2052-12.1.0.15990</vt:lpwstr>
  </property>
</Properties>
</file>