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费用报销\202312\"/>
    </mc:Choice>
  </mc:AlternateContent>
  <xr:revisionPtr revIDLastSave="0" documentId="8_{490CF617-815B-45EE-9AFC-E3FCC5A8D1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壳牌充电比亚迪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0" i="2" l="1"/>
  <c r="I49" i="2"/>
  <c r="I47" i="2"/>
  <c r="I48" i="2"/>
  <c r="A24" i="2" l="1"/>
  <c r="I46" i="2" l="1"/>
  <c r="I42" i="2"/>
  <c r="I41" i="2"/>
  <c r="I37" i="2"/>
  <c r="I38" i="2"/>
  <c r="I40" i="2"/>
  <c r="I32" i="2"/>
  <c r="B23" i="2"/>
  <c r="A22" i="2"/>
  <c r="B17" i="2"/>
  <c r="I50" i="2" l="1"/>
  <c r="I51" i="2" s="1"/>
  <c r="C24" i="2" s="1"/>
  <c r="I43" i="2"/>
  <c r="C23" i="2" s="1"/>
  <c r="H33" i="2"/>
  <c r="I33" i="2" s="1"/>
  <c r="I34" i="2" s="1"/>
  <c r="C22" i="2" s="1"/>
  <c r="C25" i="2" l="1"/>
  <c r="C26" i="2" s="1"/>
  <c r="C27" i="2" s="1"/>
</calcChain>
</file>

<file path=xl/sharedStrings.xml><?xml version="1.0" encoding="utf-8"?>
<sst xmlns="http://schemas.openxmlformats.org/spreadsheetml/2006/main" count="112" uniqueCount="81">
  <si>
    <t xml:space="preserve">北京博源意嘉市场咨询有限公司 </t>
  </si>
  <si>
    <t xml:space="preserve"> Quotation</t>
  </si>
  <si>
    <t>Client</t>
  </si>
  <si>
    <t>Company Name</t>
  </si>
  <si>
    <t>Shell</t>
  </si>
  <si>
    <t xml:space="preserve">Project Name: </t>
  </si>
  <si>
    <t>CBDS Bolt China E-Mobility Loyalty Promotion</t>
  </si>
  <si>
    <t xml:space="preserve">Date &amp; Locations: </t>
  </si>
  <si>
    <t>深圳</t>
  </si>
  <si>
    <t>EventPlus</t>
  </si>
  <si>
    <t xml:space="preserve">Contact: </t>
  </si>
  <si>
    <t>Jason</t>
  </si>
  <si>
    <t>Telephone:</t>
  </si>
  <si>
    <t>Email:</t>
  </si>
  <si>
    <t>jasonzhang@eventplus.cn</t>
  </si>
  <si>
    <t>General Notes</t>
  </si>
  <si>
    <t xml:space="preserve">Version:  </t>
  </si>
  <si>
    <t xml:space="preserve">Update Date : </t>
  </si>
  <si>
    <t>Validity Date:</t>
  </si>
  <si>
    <t>Currency:</t>
  </si>
  <si>
    <t xml:space="preserve">RMB </t>
  </si>
  <si>
    <t>Summary</t>
  </si>
  <si>
    <t>Items</t>
  </si>
  <si>
    <t>Amount</t>
  </si>
  <si>
    <t xml:space="preserve">Remarks </t>
  </si>
  <si>
    <t>Sub-total</t>
  </si>
  <si>
    <t>Tax（6%）</t>
  </si>
  <si>
    <t>Grand Total（RMB）</t>
  </si>
  <si>
    <t>A IT技术开发</t>
  </si>
  <si>
    <t>No. 
序号</t>
  </si>
  <si>
    <t>Items
项目</t>
  </si>
  <si>
    <t>Descriptions
规格描述</t>
  </si>
  <si>
    <t>Cities
城市</t>
  </si>
  <si>
    <t>Days
天数</t>
  </si>
  <si>
    <t>Qty
数量</t>
  </si>
  <si>
    <t>Unit
单位</t>
  </si>
  <si>
    <t>Unit Price
单价</t>
  </si>
  <si>
    <t>Amount
金额</t>
  </si>
  <si>
    <t>A-1</t>
  </si>
  <si>
    <t>系统架构搭建</t>
  </si>
  <si>
    <t>充电会员线上平台搭建</t>
  </si>
  <si>
    <t>项</t>
  </si>
  <si>
    <t>A-2</t>
  </si>
  <si>
    <t>服务费</t>
  </si>
  <si>
    <t>Subtotal</t>
  </si>
  <si>
    <t>B-2</t>
  </si>
  <si>
    <t>B-3</t>
  </si>
  <si>
    <t>B-4</t>
  </si>
  <si>
    <t>B-5</t>
  </si>
  <si>
    <t>B-6</t>
  </si>
  <si>
    <t>图片版权购买</t>
  </si>
  <si>
    <t>张</t>
  </si>
  <si>
    <t>营销活动：冬至促销活动</t>
  </si>
  <si>
    <t>项目经理</t>
  </si>
  <si>
    <t>策划经理</t>
  </si>
  <si>
    <t>活动策划，自项目9月开始至活动期所有策划方案的撰写工作</t>
    <phoneticPr fontId="38" type="noConversion"/>
  </si>
  <si>
    <t>B-1</t>
    <phoneticPr fontId="38" type="noConversion"/>
  </si>
  <si>
    <t>张</t>
    <phoneticPr fontId="38" type="noConversion"/>
  </si>
  <si>
    <t>主视觉设计，2版选一版</t>
    <phoneticPr fontId="38" type="noConversion"/>
  </si>
  <si>
    <t>项</t>
    <phoneticPr fontId="38" type="noConversion"/>
  </si>
  <si>
    <t>项目沟通，从项目9月开始至项目结束</t>
    <phoneticPr fontId="38" type="noConversion"/>
  </si>
  <si>
    <t xml:space="preserve">物料文字撰写整理（SHELL深圳提供物料清单，EP负责整理和文案，由深圳确认）  </t>
    <phoneticPr fontId="38" type="noConversion"/>
  </si>
  <si>
    <t>物料延展设计及修改，平面预计45张，包括设计，修改，完稿，40张打包费用</t>
    <phoneticPr fontId="38" type="noConversion"/>
  </si>
  <si>
    <t>项</t>
    <phoneticPr fontId="38" type="noConversion"/>
  </si>
  <si>
    <t>B 冬至设计策划</t>
    <phoneticPr fontId="38" type="noConversion"/>
  </si>
  <si>
    <t>应客户反馈
此部分免费</t>
    <phoneticPr fontId="38" type="noConversion"/>
  </si>
  <si>
    <t>代付服务费3%</t>
    <phoneticPr fontId="38" type="noConversion"/>
  </si>
  <si>
    <t>C-1</t>
    <phoneticPr fontId="38" type="noConversion"/>
  </si>
  <si>
    <t>物料制作</t>
    <phoneticPr fontId="38" type="noConversion"/>
  </si>
  <si>
    <t>物资采购</t>
    <phoneticPr fontId="38" type="noConversion"/>
  </si>
  <si>
    <t>西安弗瑞森科</t>
    <phoneticPr fontId="38" type="noConversion"/>
  </si>
  <si>
    <t>服务费</t>
    <phoneticPr fontId="38" type="noConversion"/>
  </si>
  <si>
    <t>V10</t>
    <phoneticPr fontId="38" type="noConversion"/>
  </si>
  <si>
    <t>C 冬至物料制作及物资采购</t>
    <phoneticPr fontId="38" type="noConversion"/>
  </si>
  <si>
    <t>C-2</t>
    <phoneticPr fontId="38" type="noConversion"/>
  </si>
  <si>
    <t>C-3</t>
    <phoneticPr fontId="38" type="noConversion"/>
  </si>
  <si>
    <t>C-4</t>
    <phoneticPr fontId="38" type="noConversion"/>
  </si>
  <si>
    <t>C-5</t>
    <phoneticPr fontId="38" type="noConversion"/>
  </si>
  <si>
    <t>壳牌充电深圳宝安机场站便利店</t>
    <phoneticPr fontId="38" type="noConversion"/>
  </si>
  <si>
    <t>壳牌充电深圳P+R站便利店</t>
    <phoneticPr fontId="38" type="noConversion"/>
  </si>
  <si>
    <t>壳牌充电深圳宝安机场站咖啡店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</si>
</sst>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_(* #,##0.00_);_(* \(#,##0.00\);_(* &quot;-&quot;??_);_(@_)"/>
    <numFmt numFmtId="177" formatCode="_ &quot;￥&quot;* #,##0.00_ ;_ &quot;￥&quot;* \-#,##0.00_ ;_ &quot;￥&quot;* &quot;-&quot;??_ ;_ @_ "/>
    <numFmt numFmtId="178" formatCode="\¥#,##0.00_);[Red]\(\¥#,##0.00\)"/>
    <numFmt numFmtId="179" formatCode="#,##0_ "/>
  </numFmts>
  <fonts count="40" x14ac:knownFonts="1">
    <font>
      <sz val="11"/>
      <color indexed="8"/>
      <name val="宋体"/>
      <charset val="134"/>
    </font>
    <font>
      <b/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b/>
      <sz val="9"/>
      <color indexed="63"/>
      <name val="微软雅黑"/>
      <family val="2"/>
      <charset val="134"/>
    </font>
    <font>
      <sz val="9"/>
      <name val="微软雅黑"/>
      <family val="2"/>
      <charset val="134"/>
    </font>
    <font>
      <b/>
      <sz val="1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color rgb="FFFF0000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>
      <alignment vertical="center"/>
    </xf>
    <xf numFmtId="0" fontId="18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1" fillId="0" borderId="0" applyFill="0" applyBorder="0" applyAlignment="0" applyProtection="0"/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2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30" fillId="20" borderId="16" applyNumberFormat="0" applyAlignment="0" applyProtection="0">
      <alignment vertical="center"/>
    </xf>
    <xf numFmtId="0" fontId="30" fillId="20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19" borderId="18" applyNumberFormat="0" applyAlignment="0" applyProtection="0">
      <alignment vertical="center"/>
    </xf>
    <xf numFmtId="0" fontId="35" fillId="19" borderId="18" applyNumberFormat="0" applyAlignment="0" applyProtection="0">
      <alignment vertical="center"/>
    </xf>
    <xf numFmtId="0" fontId="35" fillId="19" borderId="18" applyNumberFormat="0" applyAlignment="0" applyProtection="0">
      <alignment vertical="center"/>
    </xf>
    <xf numFmtId="0" fontId="35" fillId="19" borderId="18" applyNumberFormat="0" applyAlignment="0" applyProtection="0">
      <alignment vertical="center"/>
    </xf>
    <xf numFmtId="0" fontId="36" fillId="10" borderId="15" applyNumberFormat="0" applyAlignment="0" applyProtection="0">
      <alignment vertical="center"/>
    </xf>
    <xf numFmtId="0" fontId="36" fillId="10" borderId="15" applyNumberFormat="0" applyAlignment="0" applyProtection="0">
      <alignment vertical="center"/>
    </xf>
    <xf numFmtId="0" fontId="36" fillId="10" borderId="15" applyNumberFormat="0" applyAlignment="0" applyProtection="0">
      <alignment vertical="center"/>
    </xf>
    <xf numFmtId="0" fontId="36" fillId="10" borderId="15" applyNumberFormat="0" applyAlignment="0" applyProtection="0">
      <alignment vertical="center"/>
    </xf>
    <xf numFmtId="0" fontId="37" fillId="0" borderId="0">
      <alignment vertical="center"/>
    </xf>
    <xf numFmtId="0" fontId="18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  <xf numFmtId="0" fontId="18" fillId="26" borderId="19" applyNumberFormat="0" applyFont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4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/>
    <xf numFmtId="0" fontId="2" fillId="0" borderId="0" xfId="0" applyFont="1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8" fontId="4" fillId="0" borderId="0" xfId="0" applyNumberFormat="1" applyFont="1" applyAlignment="1">
      <alignment horizontal="center" vertical="center" wrapText="1"/>
    </xf>
    <xf numFmtId="38" fontId="4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38" fontId="8" fillId="0" borderId="0" xfId="2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2" applyFont="1"/>
    <xf numFmtId="0" fontId="11" fillId="0" borderId="0" xfId="2"/>
    <xf numFmtId="38" fontId="11" fillId="0" borderId="0" xfId="2" applyNumberFormat="1"/>
    <xf numFmtId="0" fontId="12" fillId="0" borderId="0" xfId="0" applyFont="1" applyAlignment="1">
      <alignment horizontal="left" wrapText="1"/>
    </xf>
    <xf numFmtId="0" fontId="12" fillId="0" borderId="0" xfId="0" applyFont="1" applyAlignment="1"/>
    <xf numFmtId="0" fontId="12" fillId="0" borderId="0" xfId="0" applyFont="1" applyAlignment="1">
      <alignment wrapText="1"/>
    </xf>
    <xf numFmtId="38" fontId="12" fillId="0" borderId="0" xfId="0" applyNumberFormat="1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31" fontId="12" fillId="0" borderId="0" xfId="0" applyNumberFormat="1" applyFont="1" applyAlignment="1"/>
    <xf numFmtId="0" fontId="9" fillId="0" borderId="0" xfId="0" applyFont="1" applyAlignment="1">
      <alignment horizontal="left" wrapText="1"/>
    </xf>
    <xf numFmtId="0" fontId="12" fillId="0" borderId="0" xfId="0" applyFont="1" applyAlignment="1">
      <alignment vertical="center" wrapText="1"/>
    </xf>
    <xf numFmtId="38" fontId="12" fillId="0" borderId="0" xfId="0" applyNumberFormat="1" applyFont="1" applyAlignment="1">
      <alignment horizontal="left"/>
    </xf>
    <xf numFmtId="14" fontId="12" fillId="0" borderId="0" xfId="0" applyNumberFormat="1" applyFont="1" applyAlignment="1">
      <alignment horizontal="left"/>
    </xf>
    <xf numFmtId="14" fontId="12" fillId="0" borderId="0" xfId="0" applyNumberFormat="1" applyFont="1" applyAlignment="1">
      <alignment wrapText="1"/>
    </xf>
    <xf numFmtId="14" fontId="4" fillId="0" borderId="0" xfId="0" applyNumberFormat="1" applyFont="1" applyAlignment="1"/>
    <xf numFmtId="0" fontId="2" fillId="0" borderId="0" xfId="0" applyFont="1" applyAlignment="1">
      <alignment horizontal="center"/>
    </xf>
    <xf numFmtId="38" fontId="2" fillId="0" borderId="0" xfId="0" applyNumberFormat="1" applyFont="1" applyAlignment="1"/>
    <xf numFmtId="0" fontId="13" fillId="0" borderId="0" xfId="0" applyFont="1" applyAlignment="1">
      <alignment horizontal="left" vertical="center" wrapText="1"/>
    </xf>
    <xf numFmtId="38" fontId="13" fillId="0" borderId="0" xfId="0" applyNumberFormat="1" applyFont="1" applyAlignment="1">
      <alignment horizontal="center" vertical="center"/>
    </xf>
    <xf numFmtId="38" fontId="14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38" fontId="4" fillId="0" borderId="3" xfId="0" applyNumberFormat="1" applyFont="1" applyBorder="1" applyAlignment="1">
      <alignment horizontal="center" vertical="center"/>
    </xf>
    <xf numFmtId="178" fontId="16" fillId="0" borderId="3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38" fontId="16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179" fontId="15" fillId="2" borderId="6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38" fontId="15" fillId="2" borderId="7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38" fontId="17" fillId="3" borderId="3" xfId="0" applyNumberFormat="1" applyFont="1" applyFill="1" applyBorder="1" applyAlignment="1">
      <alignment horizontal="center" vertical="center"/>
    </xf>
    <xf numFmtId="179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8" fontId="15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8" fontId="17" fillId="0" borderId="3" xfId="0" applyNumberFormat="1" applyFont="1" applyBorder="1" applyAlignment="1">
      <alignment horizontal="center" vertical="center"/>
    </xf>
    <xf numFmtId="38" fontId="17" fillId="0" borderId="3" xfId="0" applyNumberFormat="1" applyFont="1" applyBorder="1" applyAlignment="1">
      <alignment horizontal="center" vertical="center" wrapText="1"/>
    </xf>
    <xf numFmtId="38" fontId="1" fillId="0" borderId="0" xfId="2" applyNumberFormat="1" applyFont="1" applyAlignment="1">
      <alignment vertical="center"/>
    </xf>
    <xf numFmtId="38" fontId="16" fillId="0" borderId="8" xfId="0" applyNumberFormat="1" applyFont="1" applyBorder="1" applyAlignment="1">
      <alignment horizontal="center" vertical="center"/>
    </xf>
    <xf numFmtId="38" fontId="13" fillId="3" borderId="8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38" fontId="4" fillId="0" borderId="0" xfId="0" applyNumberFormat="1" applyFont="1">
      <alignment vertical="center"/>
    </xf>
    <xf numFmtId="40" fontId="4" fillId="0" borderId="0" xfId="0" applyNumberFormat="1" applyFont="1">
      <alignment vertical="center"/>
    </xf>
    <xf numFmtId="38" fontId="16" fillId="3" borderId="3" xfId="0" applyNumberFormat="1" applyFont="1" applyFill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 wrapText="1"/>
    </xf>
    <xf numFmtId="38" fontId="13" fillId="0" borderId="8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38" fontId="4" fillId="0" borderId="1" xfId="0" applyNumberFormat="1" applyFont="1" applyBorder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39" fillId="0" borderId="1" xfId="0" applyNumberFormat="1" applyFont="1" applyBorder="1" applyAlignment="1">
      <alignment horizontal="center" vertical="center"/>
    </xf>
    <xf numFmtId="38" fontId="39" fillId="0" borderId="4" xfId="0" applyNumberFormat="1" applyFont="1" applyBorder="1" applyAlignment="1">
      <alignment horizontal="center" vertical="center"/>
    </xf>
    <xf numFmtId="38" fontId="39" fillId="0" borderId="2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5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38" fontId="17" fillId="0" borderId="20" xfId="0" applyNumberFormat="1" applyFont="1" applyBorder="1" applyAlignment="1">
      <alignment horizontal="center" vertical="center" wrapText="1"/>
    </xf>
    <xf numFmtId="38" fontId="17" fillId="3" borderId="20" xfId="0" applyNumberFormat="1" applyFont="1" applyFill="1" applyBorder="1" applyAlignment="1">
      <alignment horizontal="center" vertical="center"/>
    </xf>
  </cellXfs>
  <cellStyles count="101">
    <cellStyle name="0,0_x000a__x000a_NA_x000a__x000a_" xfId="1" xr:uid="{00000000-0005-0000-0000-000000000000}"/>
    <cellStyle name="0,0_x000a__x000a_NA_x000a__x000a_ 2" xfId="2" xr:uid="{00000000-0005-0000-0000-000001000000}"/>
    <cellStyle name="0,0_x000d__x000a_NA_x000d__x000a_" xfId="3" xr:uid="{00000000-0005-0000-0000-000002000000}"/>
    <cellStyle name="0,0_x000d__x000d_NA_x000d__x000d_" xfId="4" xr:uid="{00000000-0005-0000-0000-000003000000}"/>
    <cellStyle name="20% - 强调文字颜色 1 2" xfId="5" xr:uid="{00000000-0005-0000-0000-000004000000}"/>
    <cellStyle name="20% - 强调文字颜色 2 2" xfId="6" xr:uid="{00000000-0005-0000-0000-000005000000}"/>
    <cellStyle name="20% - 强调文字颜色 3 2" xfId="7" xr:uid="{00000000-0005-0000-0000-000006000000}"/>
    <cellStyle name="20% - 强调文字颜色 4 2" xfId="8" xr:uid="{00000000-0005-0000-0000-000007000000}"/>
    <cellStyle name="20% - 强调文字颜色 5 2" xfId="9" xr:uid="{00000000-0005-0000-0000-000008000000}"/>
    <cellStyle name="20% - 强调文字颜色 6 2" xfId="10" xr:uid="{00000000-0005-0000-0000-000009000000}"/>
    <cellStyle name="40% - 强调文字颜色 1 2" xfId="11" xr:uid="{00000000-0005-0000-0000-00000A000000}"/>
    <cellStyle name="40% - 强调文字颜色 2 2" xfId="12" xr:uid="{00000000-0005-0000-0000-00000B000000}"/>
    <cellStyle name="40% - 强调文字颜色 3 2" xfId="13" xr:uid="{00000000-0005-0000-0000-00000C000000}"/>
    <cellStyle name="40% - 强调文字颜色 4 2" xfId="14" xr:uid="{00000000-0005-0000-0000-00000D000000}"/>
    <cellStyle name="40% - 强调文字颜色 5 2" xfId="15" xr:uid="{00000000-0005-0000-0000-00000E000000}"/>
    <cellStyle name="40% - 强调文字颜色 6 2" xfId="16" xr:uid="{00000000-0005-0000-0000-00000F000000}"/>
    <cellStyle name="60% - 强调文字颜色 1 2" xfId="17" xr:uid="{00000000-0005-0000-0000-000010000000}"/>
    <cellStyle name="60% - 强调文字颜色 2 2" xfId="18" xr:uid="{00000000-0005-0000-0000-000011000000}"/>
    <cellStyle name="60% - 强调文字颜色 3 2" xfId="19" xr:uid="{00000000-0005-0000-0000-000012000000}"/>
    <cellStyle name="60% - 强调文字颜色 4 2" xfId="20" xr:uid="{00000000-0005-0000-0000-000013000000}"/>
    <cellStyle name="60% - 强调文字颜色 5 2" xfId="21" xr:uid="{00000000-0005-0000-0000-000014000000}"/>
    <cellStyle name="60% - 强调文字颜色 6 2" xfId="22" xr:uid="{00000000-0005-0000-0000-000015000000}"/>
    <cellStyle name="Comma 2" xfId="23" xr:uid="{00000000-0005-0000-0000-000016000000}"/>
    <cellStyle name="Normal 2" xfId="24" xr:uid="{00000000-0005-0000-0000-000017000000}"/>
    <cellStyle name="百分比 2" xfId="25" xr:uid="{00000000-0005-0000-0000-000018000000}"/>
    <cellStyle name="百分比 2 2" xfId="26" xr:uid="{00000000-0005-0000-0000-000019000000}"/>
    <cellStyle name="百分比 3" xfId="27" xr:uid="{00000000-0005-0000-0000-00001A000000}"/>
    <cellStyle name="百分比 3 2" xfId="28" xr:uid="{00000000-0005-0000-0000-00001B000000}"/>
    <cellStyle name="百分比 4" xfId="29" xr:uid="{00000000-0005-0000-0000-00001C000000}"/>
    <cellStyle name="百分比 4 2" xfId="30" xr:uid="{00000000-0005-0000-0000-00001D000000}"/>
    <cellStyle name="百分比 5" xfId="31" xr:uid="{00000000-0005-0000-0000-00001E000000}"/>
    <cellStyle name="标题 1 2" xfId="32" xr:uid="{00000000-0005-0000-0000-00001F000000}"/>
    <cellStyle name="标题 1 3" xfId="33" xr:uid="{00000000-0005-0000-0000-000020000000}"/>
    <cellStyle name="标题 2 2" xfId="34" xr:uid="{00000000-0005-0000-0000-000021000000}"/>
    <cellStyle name="标题 2 3" xfId="35" xr:uid="{00000000-0005-0000-0000-000022000000}"/>
    <cellStyle name="标题 3 2" xfId="36" xr:uid="{00000000-0005-0000-0000-000023000000}"/>
    <cellStyle name="标题 3 3" xfId="37" xr:uid="{00000000-0005-0000-0000-000024000000}"/>
    <cellStyle name="标题 4 2" xfId="38" xr:uid="{00000000-0005-0000-0000-000025000000}"/>
    <cellStyle name="标题 4 3" xfId="39" xr:uid="{00000000-0005-0000-0000-000026000000}"/>
    <cellStyle name="标题 5" xfId="40" xr:uid="{00000000-0005-0000-0000-000027000000}"/>
    <cellStyle name="标题 6" xfId="41" xr:uid="{00000000-0005-0000-0000-000028000000}"/>
    <cellStyle name="差 2" xfId="42" xr:uid="{00000000-0005-0000-0000-000029000000}"/>
    <cellStyle name="差 3" xfId="43" xr:uid="{00000000-0005-0000-0000-00002A000000}"/>
    <cellStyle name="常规" xfId="0" builtinId="0"/>
    <cellStyle name="常规 2" xfId="44" xr:uid="{00000000-0005-0000-0000-00002C000000}"/>
    <cellStyle name="常规 2 2" xfId="45" xr:uid="{00000000-0005-0000-0000-00002D000000}"/>
    <cellStyle name="常规 2 2 2" xfId="46" xr:uid="{00000000-0005-0000-0000-00002E000000}"/>
    <cellStyle name="常规 2 3" xfId="47" xr:uid="{00000000-0005-0000-0000-00002F000000}"/>
    <cellStyle name="常规 2 3 2" xfId="48" xr:uid="{00000000-0005-0000-0000-000030000000}"/>
    <cellStyle name="常规 2 4" xfId="49" xr:uid="{00000000-0005-0000-0000-000031000000}"/>
    <cellStyle name="常规 2 4 2" xfId="50" xr:uid="{00000000-0005-0000-0000-000032000000}"/>
    <cellStyle name="常规 2 5" xfId="51" xr:uid="{00000000-0005-0000-0000-000033000000}"/>
    <cellStyle name="常规 3" xfId="52" xr:uid="{00000000-0005-0000-0000-000034000000}"/>
    <cellStyle name="常规 3 2" xfId="53" xr:uid="{00000000-0005-0000-0000-000035000000}"/>
    <cellStyle name="常规 4" xfId="54" xr:uid="{00000000-0005-0000-0000-000036000000}"/>
    <cellStyle name="常规 4 2" xfId="55" xr:uid="{00000000-0005-0000-0000-000037000000}"/>
    <cellStyle name="常规 5" xfId="56" xr:uid="{00000000-0005-0000-0000-000038000000}"/>
    <cellStyle name="常规 5 2" xfId="57" xr:uid="{00000000-0005-0000-0000-000039000000}"/>
    <cellStyle name="常规 6" xfId="58" xr:uid="{00000000-0005-0000-0000-00003A000000}"/>
    <cellStyle name="常规 7" xfId="59" xr:uid="{00000000-0005-0000-0000-00003B000000}"/>
    <cellStyle name="好 2" xfId="60" xr:uid="{00000000-0005-0000-0000-00003C000000}"/>
    <cellStyle name="好 3" xfId="61" xr:uid="{00000000-0005-0000-0000-00003D000000}"/>
    <cellStyle name="汇总 2" xfId="62" xr:uid="{00000000-0005-0000-0000-00003E000000}"/>
    <cellStyle name="汇总 2 2" xfId="63" xr:uid="{00000000-0005-0000-0000-00003F000000}"/>
    <cellStyle name="汇总 3" xfId="64" xr:uid="{00000000-0005-0000-0000-000040000000}"/>
    <cellStyle name="汇总 4" xfId="65" xr:uid="{00000000-0005-0000-0000-000041000000}"/>
    <cellStyle name="货币 4" xfId="66" xr:uid="{00000000-0005-0000-0000-000042000000}"/>
    <cellStyle name="计算 2" xfId="67" xr:uid="{00000000-0005-0000-0000-000043000000}"/>
    <cellStyle name="计算 2 2" xfId="68" xr:uid="{00000000-0005-0000-0000-000044000000}"/>
    <cellStyle name="计算 3" xfId="69" xr:uid="{00000000-0005-0000-0000-000045000000}"/>
    <cellStyle name="计算 4" xfId="70" xr:uid="{00000000-0005-0000-0000-000046000000}"/>
    <cellStyle name="检查单元格 2" xfId="71" xr:uid="{00000000-0005-0000-0000-000047000000}"/>
    <cellStyle name="检查单元格 3" xfId="72" xr:uid="{00000000-0005-0000-0000-000048000000}"/>
    <cellStyle name="解释性文本 2" xfId="73" xr:uid="{00000000-0005-0000-0000-000049000000}"/>
    <cellStyle name="解释性文本 3" xfId="74" xr:uid="{00000000-0005-0000-0000-00004A000000}"/>
    <cellStyle name="警告文本 2" xfId="75" xr:uid="{00000000-0005-0000-0000-00004B000000}"/>
    <cellStyle name="警告文本 3" xfId="76" xr:uid="{00000000-0005-0000-0000-00004C000000}"/>
    <cellStyle name="链接单元格 2" xfId="77" xr:uid="{00000000-0005-0000-0000-00004D000000}"/>
    <cellStyle name="链接单元格 3" xfId="78" xr:uid="{00000000-0005-0000-0000-00004E000000}"/>
    <cellStyle name="千位分隔 2" xfId="79" xr:uid="{00000000-0005-0000-0000-00004F000000}"/>
    <cellStyle name="强调文字颜色 1 2" xfId="80" xr:uid="{00000000-0005-0000-0000-000050000000}"/>
    <cellStyle name="强调文字颜色 2 2" xfId="81" xr:uid="{00000000-0005-0000-0000-000051000000}"/>
    <cellStyle name="强调文字颜色 3 2" xfId="82" xr:uid="{00000000-0005-0000-0000-000052000000}"/>
    <cellStyle name="强调文字颜色 4 2" xfId="83" xr:uid="{00000000-0005-0000-0000-000053000000}"/>
    <cellStyle name="强调文字颜色 5 2" xfId="84" xr:uid="{00000000-0005-0000-0000-000054000000}"/>
    <cellStyle name="强调文字颜色 6 2" xfId="85" xr:uid="{00000000-0005-0000-0000-000055000000}"/>
    <cellStyle name="适中 2" xfId="86" xr:uid="{00000000-0005-0000-0000-000056000000}"/>
    <cellStyle name="适中 3" xfId="87" xr:uid="{00000000-0005-0000-0000-000057000000}"/>
    <cellStyle name="输出 2" xfId="88" xr:uid="{00000000-0005-0000-0000-000058000000}"/>
    <cellStyle name="输出 2 2" xfId="89" xr:uid="{00000000-0005-0000-0000-000059000000}"/>
    <cellStyle name="输出 3" xfId="90" xr:uid="{00000000-0005-0000-0000-00005A000000}"/>
    <cellStyle name="输出 4" xfId="91" xr:uid="{00000000-0005-0000-0000-00005B000000}"/>
    <cellStyle name="输入 2" xfId="92" xr:uid="{00000000-0005-0000-0000-00005C000000}"/>
    <cellStyle name="输入 2 2" xfId="93" xr:uid="{00000000-0005-0000-0000-00005D000000}"/>
    <cellStyle name="输入 3" xfId="94" xr:uid="{00000000-0005-0000-0000-00005E000000}"/>
    <cellStyle name="输入 4" xfId="95" xr:uid="{00000000-0005-0000-0000-00005F000000}"/>
    <cellStyle name="样式 1" xfId="96" xr:uid="{00000000-0005-0000-0000-000060000000}"/>
    <cellStyle name="注释 2" xfId="97" xr:uid="{00000000-0005-0000-0000-000061000000}"/>
    <cellStyle name="注释 2 2" xfId="98" xr:uid="{00000000-0005-0000-0000-000062000000}"/>
    <cellStyle name="注释 3" xfId="99" xr:uid="{00000000-0005-0000-0000-000063000000}"/>
    <cellStyle name="注释 4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104422</xdr:colOff>
      <xdr:row>0</xdr:row>
      <xdr:rowOff>76200</xdr:rowOff>
    </xdr:from>
    <xdr:to>
      <xdr:col>8</xdr:col>
      <xdr:colOff>563913</xdr:colOff>
      <xdr:row>1</xdr:row>
      <xdr:rowOff>15504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772140" y="76200"/>
          <a:ext cx="1247140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asonzhang@eventplus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topLeftCell="A37" zoomScale="74" zoomScaleNormal="74" zoomScalePageLayoutView="90" workbookViewId="0">
      <selection activeCell="C15" sqref="C15"/>
    </sheetView>
  </sheetViews>
  <sheetFormatPr defaultColWidth="10" defaultRowHeight="14.5" outlineLevelRow="1" x14ac:dyDescent="0.25"/>
  <cols>
    <col min="1" max="1" width="17" style="7" customWidth="1"/>
    <col min="2" max="2" width="26.36328125" style="8" customWidth="1"/>
    <col min="3" max="3" width="62.36328125" style="9" customWidth="1"/>
    <col min="4" max="5" width="8.81640625" style="9" customWidth="1"/>
    <col min="6" max="6" width="6.81640625" style="10" customWidth="1"/>
    <col min="7" max="7" width="9.81640625" style="10" customWidth="1"/>
    <col min="8" max="8" width="10.36328125" style="10" customWidth="1"/>
    <col min="9" max="9" width="9.6328125" style="10" customWidth="1"/>
    <col min="10" max="10" width="20.81640625" style="6" customWidth="1"/>
    <col min="11" max="224" width="10" style="6"/>
    <col min="225" max="225" width="33" style="6" customWidth="1"/>
    <col min="226" max="226" width="36.1796875" style="6" customWidth="1"/>
    <col min="227" max="227" width="56" style="6" customWidth="1"/>
    <col min="228" max="229" width="8.6328125" style="6" customWidth="1"/>
    <col min="230" max="230" width="10.81640625" style="6" customWidth="1"/>
    <col min="231" max="231" width="10" style="6" customWidth="1"/>
    <col min="232" max="480" width="10" style="6"/>
    <col min="481" max="481" width="33" style="6" customWidth="1"/>
    <col min="482" max="482" width="36.1796875" style="6" customWidth="1"/>
    <col min="483" max="483" width="56" style="6" customWidth="1"/>
    <col min="484" max="485" width="8.6328125" style="6" customWidth="1"/>
    <col min="486" max="486" width="10.81640625" style="6" customWidth="1"/>
    <col min="487" max="487" width="10" style="6" customWidth="1"/>
    <col min="488" max="736" width="10" style="6"/>
    <col min="737" max="737" width="33" style="6" customWidth="1"/>
    <col min="738" max="738" width="36.1796875" style="6" customWidth="1"/>
    <col min="739" max="739" width="56" style="6" customWidth="1"/>
    <col min="740" max="741" width="8.6328125" style="6" customWidth="1"/>
    <col min="742" max="742" width="10.81640625" style="6" customWidth="1"/>
    <col min="743" max="743" width="10" style="6" customWidth="1"/>
    <col min="744" max="992" width="10" style="6"/>
    <col min="993" max="993" width="33" style="6" customWidth="1"/>
    <col min="994" max="994" width="36.1796875" style="6" customWidth="1"/>
    <col min="995" max="995" width="56" style="6" customWidth="1"/>
    <col min="996" max="997" width="8.6328125" style="6" customWidth="1"/>
    <col min="998" max="998" width="10.81640625" style="6" customWidth="1"/>
    <col min="999" max="999" width="10" style="6" customWidth="1"/>
    <col min="1000" max="1248" width="10" style="6"/>
    <col min="1249" max="1249" width="33" style="6" customWidth="1"/>
    <col min="1250" max="1250" width="36.1796875" style="6" customWidth="1"/>
    <col min="1251" max="1251" width="56" style="6" customWidth="1"/>
    <col min="1252" max="1253" width="8.6328125" style="6" customWidth="1"/>
    <col min="1254" max="1254" width="10.81640625" style="6" customWidth="1"/>
    <col min="1255" max="1255" width="10" style="6" customWidth="1"/>
    <col min="1256" max="1504" width="10" style="6"/>
    <col min="1505" max="1505" width="33" style="6" customWidth="1"/>
    <col min="1506" max="1506" width="36.1796875" style="6" customWidth="1"/>
    <col min="1507" max="1507" width="56" style="6" customWidth="1"/>
    <col min="1508" max="1509" width="8.6328125" style="6" customWidth="1"/>
    <col min="1510" max="1510" width="10.81640625" style="6" customWidth="1"/>
    <col min="1511" max="1511" width="10" style="6" customWidth="1"/>
    <col min="1512" max="1760" width="10" style="6"/>
    <col min="1761" max="1761" width="33" style="6" customWidth="1"/>
    <col min="1762" max="1762" width="36.1796875" style="6" customWidth="1"/>
    <col min="1763" max="1763" width="56" style="6" customWidth="1"/>
    <col min="1764" max="1765" width="8.6328125" style="6" customWidth="1"/>
    <col min="1766" max="1766" width="10.81640625" style="6" customWidth="1"/>
    <col min="1767" max="1767" width="10" style="6" customWidth="1"/>
    <col min="1768" max="2016" width="10" style="6"/>
    <col min="2017" max="2017" width="33" style="6" customWidth="1"/>
    <col min="2018" max="2018" width="36.1796875" style="6" customWidth="1"/>
    <col min="2019" max="2019" width="56" style="6" customWidth="1"/>
    <col min="2020" max="2021" width="8.6328125" style="6" customWidth="1"/>
    <col min="2022" max="2022" width="10.81640625" style="6" customWidth="1"/>
    <col min="2023" max="2023" width="10" style="6" customWidth="1"/>
    <col min="2024" max="2272" width="10" style="6"/>
    <col min="2273" max="2273" width="33" style="6" customWidth="1"/>
    <col min="2274" max="2274" width="36.1796875" style="6" customWidth="1"/>
    <col min="2275" max="2275" width="56" style="6" customWidth="1"/>
    <col min="2276" max="2277" width="8.6328125" style="6" customWidth="1"/>
    <col min="2278" max="2278" width="10.81640625" style="6" customWidth="1"/>
    <col min="2279" max="2279" width="10" style="6" customWidth="1"/>
    <col min="2280" max="2528" width="10" style="6"/>
    <col min="2529" max="2529" width="33" style="6" customWidth="1"/>
    <col min="2530" max="2530" width="36.1796875" style="6" customWidth="1"/>
    <col min="2531" max="2531" width="56" style="6" customWidth="1"/>
    <col min="2532" max="2533" width="8.6328125" style="6" customWidth="1"/>
    <col min="2534" max="2534" width="10.81640625" style="6" customWidth="1"/>
    <col min="2535" max="2535" width="10" style="6" customWidth="1"/>
    <col min="2536" max="2784" width="10" style="6"/>
    <col min="2785" max="2785" width="33" style="6" customWidth="1"/>
    <col min="2786" max="2786" width="36.1796875" style="6" customWidth="1"/>
    <col min="2787" max="2787" width="56" style="6" customWidth="1"/>
    <col min="2788" max="2789" width="8.6328125" style="6" customWidth="1"/>
    <col min="2790" max="2790" width="10.81640625" style="6" customWidth="1"/>
    <col min="2791" max="2791" width="10" style="6" customWidth="1"/>
    <col min="2792" max="3040" width="10" style="6"/>
    <col min="3041" max="3041" width="33" style="6" customWidth="1"/>
    <col min="3042" max="3042" width="36.1796875" style="6" customWidth="1"/>
    <col min="3043" max="3043" width="56" style="6" customWidth="1"/>
    <col min="3044" max="3045" width="8.6328125" style="6" customWidth="1"/>
    <col min="3046" max="3046" width="10.81640625" style="6" customWidth="1"/>
    <col min="3047" max="3047" width="10" style="6" customWidth="1"/>
    <col min="3048" max="3296" width="10" style="6"/>
    <col min="3297" max="3297" width="33" style="6" customWidth="1"/>
    <col min="3298" max="3298" width="36.1796875" style="6" customWidth="1"/>
    <col min="3299" max="3299" width="56" style="6" customWidth="1"/>
    <col min="3300" max="3301" width="8.6328125" style="6" customWidth="1"/>
    <col min="3302" max="3302" width="10.81640625" style="6" customWidth="1"/>
    <col min="3303" max="3303" width="10" style="6" customWidth="1"/>
    <col min="3304" max="3552" width="10" style="6"/>
    <col min="3553" max="3553" width="33" style="6" customWidth="1"/>
    <col min="3554" max="3554" width="36.1796875" style="6" customWidth="1"/>
    <col min="3555" max="3555" width="56" style="6" customWidth="1"/>
    <col min="3556" max="3557" width="8.6328125" style="6" customWidth="1"/>
    <col min="3558" max="3558" width="10.81640625" style="6" customWidth="1"/>
    <col min="3559" max="3559" width="10" style="6" customWidth="1"/>
    <col min="3560" max="3808" width="10" style="6"/>
    <col min="3809" max="3809" width="33" style="6" customWidth="1"/>
    <col min="3810" max="3810" width="36.1796875" style="6" customWidth="1"/>
    <col min="3811" max="3811" width="56" style="6" customWidth="1"/>
    <col min="3812" max="3813" width="8.6328125" style="6" customWidth="1"/>
    <col min="3814" max="3814" width="10.81640625" style="6" customWidth="1"/>
    <col min="3815" max="3815" width="10" style="6" customWidth="1"/>
    <col min="3816" max="4064" width="10" style="6"/>
    <col min="4065" max="4065" width="33" style="6" customWidth="1"/>
    <col min="4066" max="4066" width="36.1796875" style="6" customWidth="1"/>
    <col min="4067" max="4067" width="56" style="6" customWidth="1"/>
    <col min="4068" max="4069" width="8.6328125" style="6" customWidth="1"/>
    <col min="4070" max="4070" width="10.81640625" style="6" customWidth="1"/>
    <col min="4071" max="4071" width="10" style="6" customWidth="1"/>
    <col min="4072" max="4320" width="10" style="6"/>
    <col min="4321" max="4321" width="33" style="6" customWidth="1"/>
    <col min="4322" max="4322" width="36.1796875" style="6" customWidth="1"/>
    <col min="4323" max="4323" width="56" style="6" customWidth="1"/>
    <col min="4324" max="4325" width="8.6328125" style="6" customWidth="1"/>
    <col min="4326" max="4326" width="10.81640625" style="6" customWidth="1"/>
    <col min="4327" max="4327" width="10" style="6" customWidth="1"/>
    <col min="4328" max="4576" width="10" style="6"/>
    <col min="4577" max="4577" width="33" style="6" customWidth="1"/>
    <col min="4578" max="4578" width="36.1796875" style="6" customWidth="1"/>
    <col min="4579" max="4579" width="56" style="6" customWidth="1"/>
    <col min="4580" max="4581" width="8.6328125" style="6" customWidth="1"/>
    <col min="4582" max="4582" width="10.81640625" style="6" customWidth="1"/>
    <col min="4583" max="4583" width="10" style="6" customWidth="1"/>
    <col min="4584" max="4832" width="10" style="6"/>
    <col min="4833" max="4833" width="33" style="6" customWidth="1"/>
    <col min="4834" max="4834" width="36.1796875" style="6" customWidth="1"/>
    <col min="4835" max="4835" width="56" style="6" customWidth="1"/>
    <col min="4836" max="4837" width="8.6328125" style="6" customWidth="1"/>
    <col min="4838" max="4838" width="10.81640625" style="6" customWidth="1"/>
    <col min="4839" max="4839" width="10" style="6" customWidth="1"/>
    <col min="4840" max="5088" width="10" style="6"/>
    <col min="5089" max="5089" width="33" style="6" customWidth="1"/>
    <col min="5090" max="5090" width="36.1796875" style="6" customWidth="1"/>
    <col min="5091" max="5091" width="56" style="6" customWidth="1"/>
    <col min="5092" max="5093" width="8.6328125" style="6" customWidth="1"/>
    <col min="5094" max="5094" width="10.81640625" style="6" customWidth="1"/>
    <col min="5095" max="5095" width="10" style="6" customWidth="1"/>
    <col min="5096" max="5344" width="10" style="6"/>
    <col min="5345" max="5345" width="33" style="6" customWidth="1"/>
    <col min="5346" max="5346" width="36.1796875" style="6" customWidth="1"/>
    <col min="5347" max="5347" width="56" style="6" customWidth="1"/>
    <col min="5348" max="5349" width="8.6328125" style="6" customWidth="1"/>
    <col min="5350" max="5350" width="10.81640625" style="6" customWidth="1"/>
    <col min="5351" max="5351" width="10" style="6" customWidth="1"/>
    <col min="5352" max="5600" width="10" style="6"/>
    <col min="5601" max="5601" width="33" style="6" customWidth="1"/>
    <col min="5602" max="5602" width="36.1796875" style="6" customWidth="1"/>
    <col min="5603" max="5603" width="56" style="6" customWidth="1"/>
    <col min="5604" max="5605" width="8.6328125" style="6" customWidth="1"/>
    <col min="5606" max="5606" width="10.81640625" style="6" customWidth="1"/>
    <col min="5607" max="5607" width="10" style="6" customWidth="1"/>
    <col min="5608" max="5856" width="10" style="6"/>
    <col min="5857" max="5857" width="33" style="6" customWidth="1"/>
    <col min="5858" max="5858" width="36.1796875" style="6" customWidth="1"/>
    <col min="5859" max="5859" width="56" style="6" customWidth="1"/>
    <col min="5860" max="5861" width="8.6328125" style="6" customWidth="1"/>
    <col min="5862" max="5862" width="10.81640625" style="6" customWidth="1"/>
    <col min="5863" max="5863" width="10" style="6" customWidth="1"/>
    <col min="5864" max="6112" width="10" style="6"/>
    <col min="6113" max="6113" width="33" style="6" customWidth="1"/>
    <col min="6114" max="6114" width="36.1796875" style="6" customWidth="1"/>
    <col min="6115" max="6115" width="56" style="6" customWidth="1"/>
    <col min="6116" max="6117" width="8.6328125" style="6" customWidth="1"/>
    <col min="6118" max="6118" width="10.81640625" style="6" customWidth="1"/>
    <col min="6119" max="6119" width="10" style="6" customWidth="1"/>
    <col min="6120" max="6368" width="10" style="6"/>
    <col min="6369" max="6369" width="33" style="6" customWidth="1"/>
    <col min="6370" max="6370" width="36.1796875" style="6" customWidth="1"/>
    <col min="6371" max="6371" width="56" style="6" customWidth="1"/>
    <col min="6372" max="6373" width="8.6328125" style="6" customWidth="1"/>
    <col min="6374" max="6374" width="10.81640625" style="6" customWidth="1"/>
    <col min="6375" max="6375" width="10" style="6" customWidth="1"/>
    <col min="6376" max="6624" width="10" style="6"/>
    <col min="6625" max="6625" width="33" style="6" customWidth="1"/>
    <col min="6626" max="6626" width="36.1796875" style="6" customWidth="1"/>
    <col min="6627" max="6627" width="56" style="6" customWidth="1"/>
    <col min="6628" max="6629" width="8.6328125" style="6" customWidth="1"/>
    <col min="6630" max="6630" width="10.81640625" style="6" customWidth="1"/>
    <col min="6631" max="6631" width="10" style="6" customWidth="1"/>
    <col min="6632" max="6880" width="10" style="6"/>
    <col min="6881" max="6881" width="33" style="6" customWidth="1"/>
    <col min="6882" max="6882" width="36.1796875" style="6" customWidth="1"/>
    <col min="6883" max="6883" width="56" style="6" customWidth="1"/>
    <col min="6884" max="6885" width="8.6328125" style="6" customWidth="1"/>
    <col min="6886" max="6886" width="10.81640625" style="6" customWidth="1"/>
    <col min="6887" max="6887" width="10" style="6" customWidth="1"/>
    <col min="6888" max="7136" width="10" style="6"/>
    <col min="7137" max="7137" width="33" style="6" customWidth="1"/>
    <col min="7138" max="7138" width="36.1796875" style="6" customWidth="1"/>
    <col min="7139" max="7139" width="56" style="6" customWidth="1"/>
    <col min="7140" max="7141" width="8.6328125" style="6" customWidth="1"/>
    <col min="7142" max="7142" width="10.81640625" style="6" customWidth="1"/>
    <col min="7143" max="7143" width="10" style="6" customWidth="1"/>
    <col min="7144" max="7392" width="10" style="6"/>
    <col min="7393" max="7393" width="33" style="6" customWidth="1"/>
    <col min="7394" max="7394" width="36.1796875" style="6" customWidth="1"/>
    <col min="7395" max="7395" width="56" style="6" customWidth="1"/>
    <col min="7396" max="7397" width="8.6328125" style="6" customWidth="1"/>
    <col min="7398" max="7398" width="10.81640625" style="6" customWidth="1"/>
    <col min="7399" max="7399" width="10" style="6" customWidth="1"/>
    <col min="7400" max="7648" width="10" style="6"/>
    <col min="7649" max="7649" width="33" style="6" customWidth="1"/>
    <col min="7650" max="7650" width="36.1796875" style="6" customWidth="1"/>
    <col min="7651" max="7651" width="56" style="6" customWidth="1"/>
    <col min="7652" max="7653" width="8.6328125" style="6" customWidth="1"/>
    <col min="7654" max="7654" width="10.81640625" style="6" customWidth="1"/>
    <col min="7655" max="7655" width="10" style="6" customWidth="1"/>
    <col min="7656" max="7904" width="10" style="6"/>
    <col min="7905" max="7905" width="33" style="6" customWidth="1"/>
    <col min="7906" max="7906" width="36.1796875" style="6" customWidth="1"/>
    <col min="7907" max="7907" width="56" style="6" customWidth="1"/>
    <col min="7908" max="7909" width="8.6328125" style="6" customWidth="1"/>
    <col min="7910" max="7910" width="10.81640625" style="6" customWidth="1"/>
    <col min="7911" max="7911" width="10" style="6" customWidth="1"/>
    <col min="7912" max="8160" width="10" style="6"/>
    <col min="8161" max="8161" width="33" style="6" customWidth="1"/>
    <col min="8162" max="8162" width="36.1796875" style="6" customWidth="1"/>
    <col min="8163" max="8163" width="56" style="6" customWidth="1"/>
    <col min="8164" max="8165" width="8.6328125" style="6" customWidth="1"/>
    <col min="8166" max="8166" width="10.81640625" style="6" customWidth="1"/>
    <col min="8167" max="8167" width="10" style="6" customWidth="1"/>
    <col min="8168" max="8416" width="10" style="6"/>
    <col min="8417" max="8417" width="33" style="6" customWidth="1"/>
    <col min="8418" max="8418" width="36.1796875" style="6" customWidth="1"/>
    <col min="8419" max="8419" width="56" style="6" customWidth="1"/>
    <col min="8420" max="8421" width="8.6328125" style="6" customWidth="1"/>
    <col min="8422" max="8422" width="10.81640625" style="6" customWidth="1"/>
    <col min="8423" max="8423" width="10" style="6" customWidth="1"/>
    <col min="8424" max="8672" width="10" style="6"/>
    <col min="8673" max="8673" width="33" style="6" customWidth="1"/>
    <col min="8674" max="8674" width="36.1796875" style="6" customWidth="1"/>
    <col min="8675" max="8675" width="56" style="6" customWidth="1"/>
    <col min="8676" max="8677" width="8.6328125" style="6" customWidth="1"/>
    <col min="8678" max="8678" width="10.81640625" style="6" customWidth="1"/>
    <col min="8679" max="8679" width="10" style="6" customWidth="1"/>
    <col min="8680" max="8928" width="10" style="6"/>
    <col min="8929" max="8929" width="33" style="6" customWidth="1"/>
    <col min="8930" max="8930" width="36.1796875" style="6" customWidth="1"/>
    <col min="8931" max="8931" width="56" style="6" customWidth="1"/>
    <col min="8932" max="8933" width="8.6328125" style="6" customWidth="1"/>
    <col min="8934" max="8934" width="10.81640625" style="6" customWidth="1"/>
    <col min="8935" max="8935" width="10" style="6" customWidth="1"/>
    <col min="8936" max="9184" width="10" style="6"/>
    <col min="9185" max="9185" width="33" style="6" customWidth="1"/>
    <col min="9186" max="9186" width="36.1796875" style="6" customWidth="1"/>
    <col min="9187" max="9187" width="56" style="6" customWidth="1"/>
    <col min="9188" max="9189" width="8.6328125" style="6" customWidth="1"/>
    <col min="9190" max="9190" width="10.81640625" style="6" customWidth="1"/>
    <col min="9191" max="9191" width="10" style="6" customWidth="1"/>
    <col min="9192" max="9440" width="10" style="6"/>
    <col min="9441" max="9441" width="33" style="6" customWidth="1"/>
    <col min="9442" max="9442" width="36.1796875" style="6" customWidth="1"/>
    <col min="9443" max="9443" width="56" style="6" customWidth="1"/>
    <col min="9444" max="9445" width="8.6328125" style="6" customWidth="1"/>
    <col min="9446" max="9446" width="10.81640625" style="6" customWidth="1"/>
    <col min="9447" max="9447" width="10" style="6" customWidth="1"/>
    <col min="9448" max="9696" width="10" style="6"/>
    <col min="9697" max="9697" width="33" style="6" customWidth="1"/>
    <col min="9698" max="9698" width="36.1796875" style="6" customWidth="1"/>
    <col min="9699" max="9699" width="56" style="6" customWidth="1"/>
    <col min="9700" max="9701" width="8.6328125" style="6" customWidth="1"/>
    <col min="9702" max="9702" width="10.81640625" style="6" customWidth="1"/>
    <col min="9703" max="9703" width="10" style="6" customWidth="1"/>
    <col min="9704" max="9952" width="10" style="6"/>
    <col min="9953" max="9953" width="33" style="6" customWidth="1"/>
    <col min="9954" max="9954" width="36.1796875" style="6" customWidth="1"/>
    <col min="9955" max="9955" width="56" style="6" customWidth="1"/>
    <col min="9956" max="9957" width="8.6328125" style="6" customWidth="1"/>
    <col min="9958" max="9958" width="10.81640625" style="6" customWidth="1"/>
    <col min="9959" max="9959" width="10" style="6" customWidth="1"/>
    <col min="9960" max="10208" width="10" style="6"/>
    <col min="10209" max="10209" width="33" style="6" customWidth="1"/>
    <col min="10210" max="10210" width="36.1796875" style="6" customWidth="1"/>
    <col min="10211" max="10211" width="56" style="6" customWidth="1"/>
    <col min="10212" max="10213" width="8.6328125" style="6" customWidth="1"/>
    <col min="10214" max="10214" width="10.81640625" style="6" customWidth="1"/>
    <col min="10215" max="10215" width="10" style="6" customWidth="1"/>
    <col min="10216" max="10464" width="10" style="6"/>
    <col min="10465" max="10465" width="33" style="6" customWidth="1"/>
    <col min="10466" max="10466" width="36.1796875" style="6" customWidth="1"/>
    <col min="10467" max="10467" width="56" style="6" customWidth="1"/>
    <col min="10468" max="10469" width="8.6328125" style="6" customWidth="1"/>
    <col min="10470" max="10470" width="10.81640625" style="6" customWidth="1"/>
    <col min="10471" max="10471" width="10" style="6" customWidth="1"/>
    <col min="10472" max="10720" width="10" style="6"/>
    <col min="10721" max="10721" width="33" style="6" customWidth="1"/>
    <col min="10722" max="10722" width="36.1796875" style="6" customWidth="1"/>
    <col min="10723" max="10723" width="56" style="6" customWidth="1"/>
    <col min="10724" max="10725" width="8.6328125" style="6" customWidth="1"/>
    <col min="10726" max="10726" width="10.81640625" style="6" customWidth="1"/>
    <col min="10727" max="10727" width="10" style="6" customWidth="1"/>
    <col min="10728" max="10976" width="10" style="6"/>
    <col min="10977" max="10977" width="33" style="6" customWidth="1"/>
    <col min="10978" max="10978" width="36.1796875" style="6" customWidth="1"/>
    <col min="10979" max="10979" width="56" style="6" customWidth="1"/>
    <col min="10980" max="10981" width="8.6328125" style="6" customWidth="1"/>
    <col min="10982" max="10982" width="10.81640625" style="6" customWidth="1"/>
    <col min="10983" max="10983" width="10" style="6" customWidth="1"/>
    <col min="10984" max="11232" width="10" style="6"/>
    <col min="11233" max="11233" width="33" style="6" customWidth="1"/>
    <col min="11234" max="11234" width="36.1796875" style="6" customWidth="1"/>
    <col min="11235" max="11235" width="56" style="6" customWidth="1"/>
    <col min="11236" max="11237" width="8.6328125" style="6" customWidth="1"/>
    <col min="11238" max="11238" width="10.81640625" style="6" customWidth="1"/>
    <col min="11239" max="11239" width="10" style="6" customWidth="1"/>
    <col min="11240" max="11488" width="10" style="6"/>
    <col min="11489" max="11489" width="33" style="6" customWidth="1"/>
    <col min="11490" max="11490" width="36.1796875" style="6" customWidth="1"/>
    <col min="11491" max="11491" width="56" style="6" customWidth="1"/>
    <col min="11492" max="11493" width="8.6328125" style="6" customWidth="1"/>
    <col min="11494" max="11494" width="10.81640625" style="6" customWidth="1"/>
    <col min="11495" max="11495" width="10" style="6" customWidth="1"/>
    <col min="11496" max="11744" width="10" style="6"/>
    <col min="11745" max="11745" width="33" style="6" customWidth="1"/>
    <col min="11746" max="11746" width="36.1796875" style="6" customWidth="1"/>
    <col min="11747" max="11747" width="56" style="6" customWidth="1"/>
    <col min="11748" max="11749" width="8.6328125" style="6" customWidth="1"/>
    <col min="11750" max="11750" width="10.81640625" style="6" customWidth="1"/>
    <col min="11751" max="11751" width="10" style="6" customWidth="1"/>
    <col min="11752" max="12000" width="10" style="6"/>
    <col min="12001" max="12001" width="33" style="6" customWidth="1"/>
    <col min="12002" max="12002" width="36.1796875" style="6" customWidth="1"/>
    <col min="12003" max="12003" width="56" style="6" customWidth="1"/>
    <col min="12004" max="12005" width="8.6328125" style="6" customWidth="1"/>
    <col min="12006" max="12006" width="10.81640625" style="6" customWidth="1"/>
    <col min="12007" max="12007" width="10" style="6" customWidth="1"/>
    <col min="12008" max="12256" width="10" style="6"/>
    <col min="12257" max="12257" width="33" style="6" customWidth="1"/>
    <col min="12258" max="12258" width="36.1796875" style="6" customWidth="1"/>
    <col min="12259" max="12259" width="56" style="6" customWidth="1"/>
    <col min="12260" max="12261" width="8.6328125" style="6" customWidth="1"/>
    <col min="12262" max="12262" width="10.81640625" style="6" customWidth="1"/>
    <col min="12263" max="12263" width="10" style="6" customWidth="1"/>
    <col min="12264" max="12512" width="10" style="6"/>
    <col min="12513" max="12513" width="33" style="6" customWidth="1"/>
    <col min="12514" max="12514" width="36.1796875" style="6" customWidth="1"/>
    <col min="12515" max="12515" width="56" style="6" customWidth="1"/>
    <col min="12516" max="12517" width="8.6328125" style="6" customWidth="1"/>
    <col min="12518" max="12518" width="10.81640625" style="6" customWidth="1"/>
    <col min="12519" max="12519" width="10" style="6" customWidth="1"/>
    <col min="12520" max="12768" width="10" style="6"/>
    <col min="12769" max="12769" width="33" style="6" customWidth="1"/>
    <col min="12770" max="12770" width="36.1796875" style="6" customWidth="1"/>
    <col min="12771" max="12771" width="56" style="6" customWidth="1"/>
    <col min="12772" max="12773" width="8.6328125" style="6" customWidth="1"/>
    <col min="12774" max="12774" width="10.81640625" style="6" customWidth="1"/>
    <col min="12775" max="12775" width="10" style="6" customWidth="1"/>
    <col min="12776" max="13024" width="10" style="6"/>
    <col min="13025" max="13025" width="33" style="6" customWidth="1"/>
    <col min="13026" max="13026" width="36.1796875" style="6" customWidth="1"/>
    <col min="13027" max="13027" width="56" style="6" customWidth="1"/>
    <col min="13028" max="13029" width="8.6328125" style="6" customWidth="1"/>
    <col min="13030" max="13030" width="10.81640625" style="6" customWidth="1"/>
    <col min="13031" max="13031" width="10" style="6" customWidth="1"/>
    <col min="13032" max="13280" width="10" style="6"/>
    <col min="13281" max="13281" width="33" style="6" customWidth="1"/>
    <col min="13282" max="13282" width="36.1796875" style="6" customWidth="1"/>
    <col min="13283" max="13283" width="56" style="6" customWidth="1"/>
    <col min="13284" max="13285" width="8.6328125" style="6" customWidth="1"/>
    <col min="13286" max="13286" width="10.81640625" style="6" customWidth="1"/>
    <col min="13287" max="13287" width="10" style="6" customWidth="1"/>
    <col min="13288" max="13536" width="10" style="6"/>
    <col min="13537" max="13537" width="33" style="6" customWidth="1"/>
    <col min="13538" max="13538" width="36.1796875" style="6" customWidth="1"/>
    <col min="13539" max="13539" width="56" style="6" customWidth="1"/>
    <col min="13540" max="13541" width="8.6328125" style="6" customWidth="1"/>
    <col min="13542" max="13542" width="10.81640625" style="6" customWidth="1"/>
    <col min="13543" max="13543" width="10" style="6" customWidth="1"/>
    <col min="13544" max="13792" width="10" style="6"/>
    <col min="13793" max="13793" width="33" style="6" customWidth="1"/>
    <col min="13794" max="13794" width="36.1796875" style="6" customWidth="1"/>
    <col min="13795" max="13795" width="56" style="6" customWidth="1"/>
    <col min="13796" max="13797" width="8.6328125" style="6" customWidth="1"/>
    <col min="13798" max="13798" width="10.81640625" style="6" customWidth="1"/>
    <col min="13799" max="13799" width="10" style="6" customWidth="1"/>
    <col min="13800" max="14048" width="10" style="6"/>
    <col min="14049" max="14049" width="33" style="6" customWidth="1"/>
    <col min="14050" max="14050" width="36.1796875" style="6" customWidth="1"/>
    <col min="14051" max="14051" width="56" style="6" customWidth="1"/>
    <col min="14052" max="14053" width="8.6328125" style="6" customWidth="1"/>
    <col min="14054" max="14054" width="10.81640625" style="6" customWidth="1"/>
    <col min="14055" max="14055" width="10" style="6" customWidth="1"/>
    <col min="14056" max="14304" width="10" style="6"/>
    <col min="14305" max="14305" width="33" style="6" customWidth="1"/>
    <col min="14306" max="14306" width="36.1796875" style="6" customWidth="1"/>
    <col min="14307" max="14307" width="56" style="6" customWidth="1"/>
    <col min="14308" max="14309" width="8.6328125" style="6" customWidth="1"/>
    <col min="14310" max="14310" width="10.81640625" style="6" customWidth="1"/>
    <col min="14311" max="14311" width="10" style="6" customWidth="1"/>
    <col min="14312" max="14560" width="10" style="6"/>
    <col min="14561" max="14561" width="33" style="6" customWidth="1"/>
    <col min="14562" max="14562" width="36.1796875" style="6" customWidth="1"/>
    <col min="14563" max="14563" width="56" style="6" customWidth="1"/>
    <col min="14564" max="14565" width="8.6328125" style="6" customWidth="1"/>
    <col min="14566" max="14566" width="10.81640625" style="6" customWidth="1"/>
    <col min="14567" max="14567" width="10" style="6" customWidth="1"/>
    <col min="14568" max="14816" width="10" style="6"/>
    <col min="14817" max="14817" width="33" style="6" customWidth="1"/>
    <col min="14818" max="14818" width="36.1796875" style="6" customWidth="1"/>
    <col min="14819" max="14819" width="56" style="6" customWidth="1"/>
    <col min="14820" max="14821" width="8.6328125" style="6" customWidth="1"/>
    <col min="14822" max="14822" width="10.81640625" style="6" customWidth="1"/>
    <col min="14823" max="14823" width="10" style="6" customWidth="1"/>
    <col min="14824" max="15072" width="10" style="6"/>
    <col min="15073" max="15073" width="33" style="6" customWidth="1"/>
    <col min="15074" max="15074" width="36.1796875" style="6" customWidth="1"/>
    <col min="15075" max="15075" width="56" style="6" customWidth="1"/>
    <col min="15076" max="15077" width="8.6328125" style="6" customWidth="1"/>
    <col min="15078" max="15078" width="10.81640625" style="6" customWidth="1"/>
    <col min="15079" max="15079" width="10" style="6" customWidth="1"/>
    <col min="15080" max="15328" width="10" style="6"/>
    <col min="15329" max="15329" width="33" style="6" customWidth="1"/>
    <col min="15330" max="15330" width="36.1796875" style="6" customWidth="1"/>
    <col min="15331" max="15331" width="56" style="6" customWidth="1"/>
    <col min="15332" max="15333" width="8.6328125" style="6" customWidth="1"/>
    <col min="15334" max="15334" width="10.81640625" style="6" customWidth="1"/>
    <col min="15335" max="15335" width="10" style="6" customWidth="1"/>
    <col min="15336" max="15584" width="10" style="6"/>
    <col min="15585" max="15585" width="33" style="6" customWidth="1"/>
    <col min="15586" max="15586" width="36.1796875" style="6" customWidth="1"/>
    <col min="15587" max="15587" width="56" style="6" customWidth="1"/>
    <col min="15588" max="15589" width="8.6328125" style="6" customWidth="1"/>
    <col min="15590" max="15590" width="10.81640625" style="6" customWidth="1"/>
    <col min="15591" max="15591" width="10" style="6" customWidth="1"/>
    <col min="15592" max="15840" width="10" style="6"/>
    <col min="15841" max="15841" width="33" style="6" customWidth="1"/>
    <col min="15842" max="15842" width="36.1796875" style="6" customWidth="1"/>
    <col min="15843" max="15843" width="56" style="6" customWidth="1"/>
    <col min="15844" max="15845" width="8.6328125" style="6" customWidth="1"/>
    <col min="15846" max="15846" width="10.81640625" style="6" customWidth="1"/>
    <col min="15847" max="15847" width="10" style="6" customWidth="1"/>
    <col min="15848" max="16096" width="10" style="6"/>
    <col min="16097" max="16097" width="33" style="6" customWidth="1"/>
    <col min="16098" max="16098" width="36.1796875" style="6" customWidth="1"/>
    <col min="16099" max="16099" width="56" style="6" customWidth="1"/>
    <col min="16100" max="16101" width="8.6328125" style="6" customWidth="1"/>
    <col min="16102" max="16102" width="10.81640625" style="6" customWidth="1"/>
    <col min="16103" max="16103" width="10" style="6" customWidth="1"/>
    <col min="16104" max="16384" width="10" style="6"/>
  </cols>
  <sheetData>
    <row r="1" spans="1:9" s="1" customFormat="1" ht="16.5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22.5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3" spans="1:9" s="2" customFormat="1" ht="13.5" outlineLevel="1" x14ac:dyDescent="0.25">
      <c r="A3" s="11"/>
      <c r="B3" s="12"/>
      <c r="C3" s="12"/>
      <c r="D3" s="12"/>
      <c r="E3" s="12"/>
      <c r="F3" s="13"/>
      <c r="G3" s="13"/>
      <c r="H3" s="14"/>
      <c r="I3" s="64"/>
    </row>
    <row r="4" spans="1:9" s="3" customFormat="1" ht="16.5" outlineLevel="1" x14ac:dyDescent="0.45">
      <c r="A4" s="15" t="s">
        <v>2</v>
      </c>
      <c r="B4" s="16"/>
      <c r="C4" s="17"/>
      <c r="D4" s="17"/>
      <c r="E4" s="17"/>
      <c r="F4" s="17"/>
      <c r="G4" s="17"/>
      <c r="H4" s="18"/>
      <c r="I4" s="18"/>
    </row>
    <row r="5" spans="1:9" s="3" customFormat="1" ht="16.5" outlineLevel="1" x14ac:dyDescent="0.45">
      <c r="A5" s="19" t="s">
        <v>3</v>
      </c>
      <c r="B5" s="20" t="s">
        <v>4</v>
      </c>
      <c r="C5" s="21"/>
      <c r="D5" s="21"/>
      <c r="E5" s="21"/>
      <c r="F5" s="21"/>
      <c r="G5" s="21"/>
      <c r="H5" s="22"/>
      <c r="I5" s="22"/>
    </row>
    <row r="6" spans="1:9" s="3" customFormat="1" ht="16.5" outlineLevel="1" x14ac:dyDescent="0.45">
      <c r="A6" s="23" t="s">
        <v>5</v>
      </c>
      <c r="B6" s="20" t="s">
        <v>6</v>
      </c>
      <c r="C6" s="21"/>
      <c r="D6" s="21"/>
      <c r="E6" s="21"/>
      <c r="F6" s="21"/>
      <c r="G6" s="21"/>
      <c r="H6" s="22"/>
      <c r="I6" s="22"/>
    </row>
    <row r="7" spans="1:9" s="3" customFormat="1" ht="16.5" outlineLevel="1" x14ac:dyDescent="0.45">
      <c r="A7" s="24" t="s">
        <v>7</v>
      </c>
      <c r="B7" s="25" t="s">
        <v>8</v>
      </c>
      <c r="C7" s="21"/>
      <c r="D7" s="21"/>
      <c r="E7" s="21"/>
      <c r="F7" s="21"/>
      <c r="G7" s="21"/>
      <c r="H7" s="22"/>
      <c r="I7" s="22"/>
    </row>
    <row r="8" spans="1:9" s="3" customFormat="1" ht="16.5" outlineLevel="1" x14ac:dyDescent="0.45">
      <c r="A8" s="24"/>
      <c r="B8" s="20"/>
      <c r="C8" s="21"/>
      <c r="D8" s="21"/>
      <c r="E8" s="21"/>
      <c r="F8" s="21"/>
      <c r="G8" s="21"/>
      <c r="H8" s="22"/>
      <c r="I8" s="22"/>
    </row>
    <row r="9" spans="1:9" s="3" customFormat="1" ht="16.5" outlineLevel="1" x14ac:dyDescent="0.45">
      <c r="A9" s="26" t="s">
        <v>9</v>
      </c>
      <c r="B9" s="20"/>
      <c r="C9" s="21"/>
      <c r="D9" s="21"/>
      <c r="E9" s="21"/>
      <c r="F9" s="21"/>
      <c r="G9" s="21"/>
      <c r="H9" s="22"/>
      <c r="I9" s="22"/>
    </row>
    <row r="10" spans="1:9" s="3" customFormat="1" ht="16.5" outlineLevel="1" x14ac:dyDescent="0.45">
      <c r="A10" s="19" t="s">
        <v>10</v>
      </c>
      <c r="B10" s="20" t="s">
        <v>11</v>
      </c>
      <c r="C10" s="21"/>
      <c r="D10" s="21"/>
      <c r="E10" s="21"/>
      <c r="F10" s="21"/>
      <c r="G10" s="21"/>
      <c r="H10" s="22"/>
      <c r="I10" s="22"/>
    </row>
    <row r="11" spans="1:9" s="3" customFormat="1" ht="16.5" outlineLevel="1" x14ac:dyDescent="0.45">
      <c r="A11" s="19" t="s">
        <v>12</v>
      </c>
      <c r="B11" s="24">
        <v>13269207740</v>
      </c>
      <c r="C11" s="21"/>
      <c r="D11" s="21"/>
      <c r="E11" s="21"/>
      <c r="F11" s="21"/>
      <c r="G11" s="21"/>
      <c r="H11" s="22"/>
      <c r="I11" s="22"/>
    </row>
    <row r="12" spans="1:9" s="3" customFormat="1" ht="16.5" outlineLevel="1" x14ac:dyDescent="0.45">
      <c r="A12" s="19" t="s">
        <v>13</v>
      </c>
      <c r="B12" s="24" t="s">
        <v>14</v>
      </c>
      <c r="C12" s="21"/>
      <c r="D12" s="21"/>
      <c r="E12" s="21"/>
      <c r="F12" s="21"/>
      <c r="G12" s="21"/>
      <c r="H12" s="22"/>
      <c r="I12" s="22"/>
    </row>
    <row r="13" spans="1:9" s="3" customFormat="1" ht="16.5" outlineLevel="1" x14ac:dyDescent="0.45">
      <c r="A13" s="26"/>
      <c r="B13" s="20"/>
      <c r="C13" s="21"/>
      <c r="D13" s="21"/>
      <c r="E13" s="21"/>
      <c r="F13" s="21"/>
      <c r="G13" s="21"/>
      <c r="H13" s="22"/>
      <c r="I13" s="22"/>
    </row>
    <row r="14" spans="1:9" s="3" customFormat="1" ht="16.5" outlineLevel="1" x14ac:dyDescent="0.45">
      <c r="A14" s="26" t="s">
        <v>15</v>
      </c>
      <c r="B14" s="20"/>
      <c r="C14" s="27"/>
      <c r="D14" s="21"/>
      <c r="E14" s="21"/>
      <c r="F14" s="21"/>
      <c r="G14" s="21"/>
      <c r="H14" s="22"/>
      <c r="I14" s="22"/>
    </row>
    <row r="15" spans="1:9" s="3" customFormat="1" ht="16.5" outlineLevel="1" x14ac:dyDescent="0.45">
      <c r="A15" s="28" t="s">
        <v>16</v>
      </c>
      <c r="B15" s="20" t="s">
        <v>72</v>
      </c>
      <c r="C15" s="21"/>
      <c r="D15" s="21"/>
      <c r="E15" s="21"/>
      <c r="F15" s="21"/>
      <c r="G15" s="21"/>
      <c r="H15" s="22"/>
      <c r="I15" s="22"/>
    </row>
    <row r="16" spans="1:9" s="3" customFormat="1" ht="16.5" outlineLevel="1" x14ac:dyDescent="0.45">
      <c r="A16" s="28" t="s">
        <v>17</v>
      </c>
      <c r="B16" s="29">
        <v>45287</v>
      </c>
      <c r="C16" s="30"/>
      <c r="D16" s="30"/>
      <c r="E16" s="30"/>
      <c r="F16" s="30"/>
      <c r="G16" s="30"/>
      <c r="H16" s="22"/>
      <c r="I16" s="22"/>
    </row>
    <row r="17" spans="1:10" s="3" customFormat="1" ht="16.5" outlineLevel="1" x14ac:dyDescent="0.45">
      <c r="A17" s="28" t="s">
        <v>18</v>
      </c>
      <c r="B17" s="29">
        <f>B16+10</f>
        <v>45297</v>
      </c>
      <c r="C17" s="30"/>
      <c r="D17" s="30"/>
      <c r="E17" s="30"/>
      <c r="F17" s="30"/>
      <c r="G17" s="30"/>
      <c r="H17" s="22"/>
      <c r="I17" s="22"/>
    </row>
    <row r="18" spans="1:10" s="3" customFormat="1" ht="16.5" outlineLevel="1" x14ac:dyDescent="0.45">
      <c r="A18" s="24" t="s">
        <v>19</v>
      </c>
      <c r="B18" s="31" t="s">
        <v>20</v>
      </c>
      <c r="C18" s="30"/>
      <c r="D18" s="30"/>
      <c r="E18" s="30"/>
      <c r="F18" s="30"/>
      <c r="G18" s="30"/>
      <c r="H18" s="22"/>
      <c r="I18" s="22"/>
    </row>
    <row r="19" spans="1:10" s="4" customFormat="1" ht="16.5" x14ac:dyDescent="0.45">
      <c r="A19" s="32"/>
      <c r="H19" s="33"/>
      <c r="I19" s="33"/>
    </row>
    <row r="20" spans="1:10" x14ac:dyDescent="0.25">
      <c r="A20" s="34" t="s">
        <v>21</v>
      </c>
      <c r="F20" s="35"/>
      <c r="H20" s="36"/>
    </row>
    <row r="21" spans="1:10" x14ac:dyDescent="0.25">
      <c r="A21" s="87" t="s">
        <v>22</v>
      </c>
      <c r="B21" s="88"/>
      <c r="C21" s="37" t="s">
        <v>23</v>
      </c>
      <c r="D21" s="87" t="s">
        <v>24</v>
      </c>
      <c r="E21" s="89"/>
      <c r="F21" s="89"/>
      <c r="G21" s="89"/>
      <c r="H21" s="89"/>
      <c r="I21" s="88"/>
    </row>
    <row r="22" spans="1:10" x14ac:dyDescent="0.25">
      <c r="A22" s="75" t="str">
        <f>A30</f>
        <v>A IT技术开发</v>
      </c>
      <c r="B22" s="76"/>
      <c r="C22" s="40">
        <f>I34</f>
        <v>154500</v>
      </c>
      <c r="D22" s="77"/>
      <c r="E22" s="78"/>
      <c r="F22" s="78"/>
      <c r="G22" s="78"/>
      <c r="H22" s="78"/>
      <c r="I22" s="79"/>
    </row>
    <row r="23" spans="1:10" x14ac:dyDescent="0.25">
      <c r="A23" s="38"/>
      <c r="B23" s="39" t="str">
        <f>A35</f>
        <v>B 冬至设计策划</v>
      </c>
      <c r="C23" s="40">
        <f>I43</f>
        <v>37000</v>
      </c>
      <c r="D23" s="77"/>
      <c r="E23" s="78"/>
      <c r="F23" s="78"/>
      <c r="G23" s="78"/>
      <c r="H23" s="78"/>
      <c r="I23" s="79"/>
    </row>
    <row r="24" spans="1:10" x14ac:dyDescent="0.25">
      <c r="A24" s="75" t="str">
        <f>A44</f>
        <v>C 冬至物料制作及物资采购</v>
      </c>
      <c r="B24" s="76"/>
      <c r="C24" s="40">
        <f>I51</f>
        <v>110363.9541</v>
      </c>
      <c r="D24" s="77"/>
      <c r="E24" s="78"/>
      <c r="F24" s="78"/>
      <c r="G24" s="78"/>
      <c r="H24" s="78"/>
      <c r="I24" s="79"/>
    </row>
    <row r="25" spans="1:10" x14ac:dyDescent="0.25">
      <c r="A25" s="75" t="s">
        <v>25</v>
      </c>
      <c r="B25" s="76"/>
      <c r="C25" s="40">
        <f>SUM(C22:C24)</f>
        <v>301863.95409999997</v>
      </c>
      <c r="D25" s="77"/>
      <c r="E25" s="78"/>
      <c r="F25" s="78"/>
      <c r="G25" s="78"/>
      <c r="H25" s="78"/>
      <c r="I25" s="79"/>
    </row>
    <row r="26" spans="1:10" x14ac:dyDescent="0.25">
      <c r="A26" s="75" t="s">
        <v>26</v>
      </c>
      <c r="B26" s="76"/>
      <c r="C26" s="40">
        <f>(C25)*0.06</f>
        <v>18111.837245999999</v>
      </c>
      <c r="D26" s="77"/>
      <c r="E26" s="78"/>
      <c r="F26" s="78"/>
      <c r="G26" s="78"/>
      <c r="H26" s="78"/>
      <c r="I26" s="79"/>
    </row>
    <row r="27" spans="1:10" x14ac:dyDescent="0.25">
      <c r="A27" s="75" t="s">
        <v>27</v>
      </c>
      <c r="B27" s="76"/>
      <c r="C27" s="41">
        <f>SUM(C25:G26)</f>
        <v>319975.79134599998</v>
      </c>
      <c r="D27" s="80"/>
      <c r="E27" s="81"/>
      <c r="F27" s="81"/>
      <c r="G27" s="81"/>
      <c r="H27" s="81"/>
      <c r="I27" s="82"/>
      <c r="J27" s="69"/>
    </row>
    <row r="28" spans="1:10" x14ac:dyDescent="0.25">
      <c r="A28" s="42"/>
      <c r="B28" s="42"/>
      <c r="C28" s="43"/>
      <c r="D28" s="10"/>
      <c r="E28" s="10"/>
    </row>
    <row r="30" spans="1:10" ht="15" thickBot="1" x14ac:dyDescent="0.3">
      <c r="A30" s="44" t="s">
        <v>28</v>
      </c>
    </row>
    <row r="31" spans="1:10" s="5" customFormat="1" ht="29" x14ac:dyDescent="0.25">
      <c r="A31" s="45" t="s">
        <v>29</v>
      </c>
      <c r="B31" s="46" t="s">
        <v>30</v>
      </c>
      <c r="C31" s="47" t="s">
        <v>31</v>
      </c>
      <c r="D31" s="47" t="s">
        <v>32</v>
      </c>
      <c r="E31" s="47" t="s">
        <v>33</v>
      </c>
      <c r="F31" s="47" t="s">
        <v>34</v>
      </c>
      <c r="G31" s="47" t="s">
        <v>35</v>
      </c>
      <c r="H31" s="47" t="s">
        <v>36</v>
      </c>
      <c r="I31" s="47" t="s">
        <v>37</v>
      </c>
    </row>
    <row r="32" spans="1:10" x14ac:dyDescent="0.25">
      <c r="A32" s="48" t="s">
        <v>38</v>
      </c>
      <c r="B32" s="49" t="s">
        <v>39</v>
      </c>
      <c r="C32" s="48" t="s">
        <v>40</v>
      </c>
      <c r="D32" s="50">
        <v>1</v>
      </c>
      <c r="E32" s="50">
        <v>1</v>
      </c>
      <c r="F32" s="51">
        <v>1</v>
      </c>
      <c r="G32" s="52" t="s">
        <v>41</v>
      </c>
      <c r="H32" s="52">
        <v>150000</v>
      </c>
      <c r="I32" s="54">
        <f>H32*F32*E32*D32</f>
        <v>150000</v>
      </c>
    </row>
    <row r="33" spans="1:10" x14ac:dyDescent="0.25">
      <c r="A33" s="48" t="s">
        <v>42</v>
      </c>
      <c r="B33" s="49" t="s">
        <v>43</v>
      </c>
      <c r="C33" s="48" t="s">
        <v>66</v>
      </c>
      <c r="D33" s="50">
        <v>1</v>
      </c>
      <c r="E33" s="50">
        <v>1</v>
      </c>
      <c r="F33" s="51">
        <v>1</v>
      </c>
      <c r="G33" s="52" t="s">
        <v>41</v>
      </c>
      <c r="H33" s="52">
        <f>I32*3%</f>
        <v>4500</v>
      </c>
      <c r="I33" s="54">
        <f>H33*F33*E33*D33</f>
        <v>4500</v>
      </c>
    </row>
    <row r="34" spans="1:10" ht="15" thickBot="1" x14ac:dyDescent="0.3">
      <c r="A34" s="53"/>
      <c r="B34" s="6"/>
      <c r="G34" s="74" t="s">
        <v>44</v>
      </c>
      <c r="H34" s="74"/>
      <c r="I34" s="65">
        <f>SUM(I32:I33)</f>
        <v>154500</v>
      </c>
    </row>
    <row r="35" spans="1:10" ht="15" thickBot="1" x14ac:dyDescent="0.3">
      <c r="A35" s="44" t="s">
        <v>64</v>
      </c>
    </row>
    <row r="36" spans="1:10" ht="29" x14ac:dyDescent="0.25">
      <c r="A36" s="55" t="s">
        <v>29</v>
      </c>
      <c r="B36" s="56" t="s">
        <v>30</v>
      </c>
      <c r="C36" s="57" t="s">
        <v>31</v>
      </c>
      <c r="D36" s="57" t="s">
        <v>32</v>
      </c>
      <c r="E36" s="47" t="s">
        <v>33</v>
      </c>
      <c r="F36" s="57" t="s">
        <v>34</v>
      </c>
      <c r="G36" s="57" t="s">
        <v>35</v>
      </c>
      <c r="H36" s="57" t="s">
        <v>36</v>
      </c>
      <c r="I36" s="57" t="s">
        <v>37</v>
      </c>
    </row>
    <row r="37" spans="1:10" ht="31" customHeight="1" x14ac:dyDescent="0.25">
      <c r="A37" s="58" t="s">
        <v>56</v>
      </c>
      <c r="B37" s="83" t="s">
        <v>52</v>
      </c>
      <c r="C37" s="59" t="s">
        <v>58</v>
      </c>
      <c r="D37" s="60">
        <v>1</v>
      </c>
      <c r="E37" s="61">
        <v>1</v>
      </c>
      <c r="F37" s="62">
        <v>1</v>
      </c>
      <c r="G37" s="40" t="s">
        <v>57</v>
      </c>
      <c r="H37" s="63">
        <v>4000</v>
      </c>
      <c r="I37" s="54">
        <f t="shared" ref="I37:I40" si="0">D37*E37*F37*H37</f>
        <v>4000</v>
      </c>
    </row>
    <row r="38" spans="1:10" ht="31" customHeight="1" x14ac:dyDescent="0.25">
      <c r="A38" s="58" t="s">
        <v>45</v>
      </c>
      <c r="B38" s="84"/>
      <c r="C38" s="59" t="s">
        <v>50</v>
      </c>
      <c r="D38" s="60">
        <v>1</v>
      </c>
      <c r="E38" s="61">
        <v>1</v>
      </c>
      <c r="F38" s="62">
        <v>1</v>
      </c>
      <c r="G38" s="40" t="s">
        <v>51</v>
      </c>
      <c r="H38" s="63">
        <v>2000</v>
      </c>
      <c r="I38" s="54">
        <f t="shared" si="0"/>
        <v>2000</v>
      </c>
    </row>
    <row r="39" spans="1:10" ht="31" customHeight="1" x14ac:dyDescent="0.25">
      <c r="A39" s="58" t="s">
        <v>46</v>
      </c>
      <c r="B39" s="84"/>
      <c r="C39" s="59" t="s">
        <v>61</v>
      </c>
      <c r="D39" s="60">
        <v>1</v>
      </c>
      <c r="E39" s="61">
        <v>1</v>
      </c>
      <c r="F39" s="62">
        <v>1</v>
      </c>
      <c r="G39" s="40" t="s">
        <v>59</v>
      </c>
      <c r="H39" s="63">
        <v>0</v>
      </c>
      <c r="I39" s="70" t="s">
        <v>65</v>
      </c>
    </row>
    <row r="40" spans="1:10" ht="31" customHeight="1" x14ac:dyDescent="0.25">
      <c r="A40" s="58" t="s">
        <v>47</v>
      </c>
      <c r="B40" s="84"/>
      <c r="C40" s="59" t="s">
        <v>62</v>
      </c>
      <c r="D40" s="60">
        <v>1</v>
      </c>
      <c r="E40" s="61">
        <v>1</v>
      </c>
      <c r="F40" s="62">
        <v>1</v>
      </c>
      <c r="G40" s="40" t="s">
        <v>59</v>
      </c>
      <c r="H40" s="63">
        <v>16000</v>
      </c>
      <c r="I40" s="54">
        <f t="shared" si="0"/>
        <v>16000</v>
      </c>
    </row>
    <row r="41" spans="1:10" ht="34" customHeight="1" x14ac:dyDescent="0.25">
      <c r="A41" s="58" t="s">
        <v>48</v>
      </c>
      <c r="B41" s="67" t="s">
        <v>53</v>
      </c>
      <c r="C41" s="59" t="s">
        <v>60</v>
      </c>
      <c r="D41" s="60">
        <v>1</v>
      </c>
      <c r="E41" s="60">
        <v>1</v>
      </c>
      <c r="F41" s="63">
        <v>1</v>
      </c>
      <c r="G41" s="40" t="s">
        <v>63</v>
      </c>
      <c r="H41" s="63">
        <v>10000</v>
      </c>
      <c r="I41" s="62">
        <f t="shared" ref="I41:I42" si="1">D41*E41*F41*H41</f>
        <v>10000</v>
      </c>
    </row>
    <row r="42" spans="1:10" ht="28" customHeight="1" x14ac:dyDescent="0.25">
      <c r="A42" s="58" t="s">
        <v>49</v>
      </c>
      <c r="B42" s="67" t="s">
        <v>54</v>
      </c>
      <c r="C42" s="59" t="s">
        <v>55</v>
      </c>
      <c r="D42" s="60">
        <v>1</v>
      </c>
      <c r="E42" s="60">
        <v>1</v>
      </c>
      <c r="F42" s="60">
        <v>1</v>
      </c>
      <c r="G42" s="40" t="s">
        <v>59</v>
      </c>
      <c r="H42" s="63">
        <v>5000</v>
      </c>
      <c r="I42" s="62">
        <f t="shared" si="1"/>
        <v>5000</v>
      </c>
      <c r="J42" s="68"/>
    </row>
    <row r="43" spans="1:10" ht="15" thickBot="1" x14ac:dyDescent="0.3">
      <c r="A43" s="53"/>
      <c r="G43" s="74" t="s">
        <v>44</v>
      </c>
      <c r="H43" s="74"/>
      <c r="I43" s="66">
        <f>I37+I38+I40+I41+I42</f>
        <v>37000</v>
      </c>
    </row>
    <row r="44" spans="1:10" ht="29.5" thickBot="1" x14ac:dyDescent="0.3">
      <c r="A44" s="44" t="s">
        <v>73</v>
      </c>
    </row>
    <row r="45" spans="1:10" ht="29" x14ac:dyDescent="0.25">
      <c r="A45" s="55" t="s">
        <v>29</v>
      </c>
      <c r="B45" s="56" t="s">
        <v>30</v>
      </c>
      <c r="C45" s="57" t="s">
        <v>31</v>
      </c>
      <c r="D45" s="57" t="s">
        <v>32</v>
      </c>
      <c r="E45" s="47" t="s">
        <v>33</v>
      </c>
      <c r="F45" s="57" t="s">
        <v>34</v>
      </c>
      <c r="G45" s="57" t="s">
        <v>35</v>
      </c>
      <c r="H45" s="57" t="s">
        <v>36</v>
      </c>
      <c r="I45" s="57" t="s">
        <v>37</v>
      </c>
    </row>
    <row r="46" spans="1:10" x14ac:dyDescent="0.25">
      <c r="A46" s="71" t="s">
        <v>67</v>
      </c>
      <c r="B46" s="72" t="s">
        <v>68</v>
      </c>
      <c r="C46" s="73" t="s">
        <v>70</v>
      </c>
      <c r="D46" s="60">
        <v>1</v>
      </c>
      <c r="E46" s="61">
        <v>1</v>
      </c>
      <c r="F46" s="62">
        <v>1</v>
      </c>
      <c r="G46" s="40" t="s">
        <v>59</v>
      </c>
      <c r="H46" s="63">
        <v>67729.47</v>
      </c>
      <c r="I46" s="54">
        <f t="shared" ref="I46:I50" si="2">D46*E46*F46*H46</f>
        <v>67729.47</v>
      </c>
    </row>
    <row r="47" spans="1:10" x14ac:dyDescent="0.25">
      <c r="A47" s="71" t="s">
        <v>74</v>
      </c>
      <c r="B47" s="72" t="s">
        <v>69</v>
      </c>
      <c r="C47" s="73" t="s">
        <v>78</v>
      </c>
      <c r="D47" s="60">
        <v>1</v>
      </c>
      <c r="E47" s="61">
        <v>1</v>
      </c>
      <c r="F47" s="62">
        <v>1</v>
      </c>
      <c r="G47" s="40" t="s">
        <v>59</v>
      </c>
      <c r="H47" s="63">
        <v>29220</v>
      </c>
      <c r="I47" s="54">
        <f>F47*H47</f>
        <v>29220</v>
      </c>
    </row>
    <row r="48" spans="1:10" x14ac:dyDescent="0.25">
      <c r="A48" s="71" t="s">
        <v>75</v>
      </c>
      <c r="B48" s="72" t="s">
        <v>69</v>
      </c>
      <c r="C48" s="73" t="s">
        <v>80</v>
      </c>
      <c r="D48" s="60">
        <v>1</v>
      </c>
      <c r="E48" s="61">
        <v>1</v>
      </c>
      <c r="F48" s="62">
        <v>80</v>
      </c>
      <c r="G48" s="40" t="s">
        <v>59</v>
      </c>
      <c r="H48" s="90">
        <v>15</v>
      </c>
      <c r="I48" s="91">
        <f>F48*H48</f>
        <v>1200</v>
      </c>
    </row>
    <row r="49" spans="1:9" x14ac:dyDescent="0.25">
      <c r="A49" s="71" t="s">
        <v>76</v>
      </c>
      <c r="B49" s="72" t="s">
        <v>69</v>
      </c>
      <c r="C49" s="73" t="s">
        <v>79</v>
      </c>
      <c r="D49" s="60">
        <v>1</v>
      </c>
      <c r="E49" s="61">
        <v>1</v>
      </c>
      <c r="F49" s="62">
        <v>1</v>
      </c>
      <c r="G49" s="40" t="s">
        <v>59</v>
      </c>
      <c r="H49" s="90">
        <v>9000</v>
      </c>
      <c r="I49" s="91">
        <f>F49*H49</f>
        <v>9000</v>
      </c>
    </row>
    <row r="50" spans="1:9" x14ac:dyDescent="0.25">
      <c r="A50" s="71" t="s">
        <v>77</v>
      </c>
      <c r="B50" s="72" t="s">
        <v>71</v>
      </c>
      <c r="C50" s="48" t="s">
        <v>66</v>
      </c>
      <c r="D50" s="60">
        <v>1</v>
      </c>
      <c r="E50" s="61">
        <v>1</v>
      </c>
      <c r="F50" s="62">
        <v>1</v>
      </c>
      <c r="G50" s="40" t="s">
        <v>59</v>
      </c>
      <c r="H50" s="63">
        <f>(SUM(I46:I49))*3%</f>
        <v>3214.4841000000001</v>
      </c>
      <c r="I50" s="54">
        <f t="shared" si="2"/>
        <v>3214.4841000000001</v>
      </c>
    </row>
    <row r="51" spans="1:9" ht="15" thickBot="1" x14ac:dyDescent="0.3">
      <c r="A51" s="53"/>
      <c r="G51" s="74" t="s">
        <v>44</v>
      </c>
      <c r="H51" s="74"/>
      <c r="I51" s="66">
        <f>SUM(I46:I50)</f>
        <v>110363.9541</v>
      </c>
    </row>
  </sheetData>
  <mergeCells count="19">
    <mergeCell ref="A1:I1"/>
    <mergeCell ref="A2:I2"/>
    <mergeCell ref="A21:B21"/>
    <mergeCell ref="D21:I21"/>
    <mergeCell ref="A22:B22"/>
    <mergeCell ref="D22:I22"/>
    <mergeCell ref="G51:H51"/>
    <mergeCell ref="A24:B24"/>
    <mergeCell ref="D24:I24"/>
    <mergeCell ref="D23:I23"/>
    <mergeCell ref="A27:B27"/>
    <mergeCell ref="D27:I27"/>
    <mergeCell ref="G43:H43"/>
    <mergeCell ref="B37:B40"/>
    <mergeCell ref="G34:H34"/>
    <mergeCell ref="A25:B25"/>
    <mergeCell ref="D25:I25"/>
    <mergeCell ref="A26:B26"/>
    <mergeCell ref="D26:I26"/>
  </mergeCells>
  <phoneticPr fontId="38" type="noConversion"/>
  <hyperlinks>
    <hyperlink ref="B12" r:id="rId1" xr:uid="{00000000-0004-0000-00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壳牌充电比亚迪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陈欢</cp:lastModifiedBy>
  <cp:lastPrinted>2015-05-25T06:03:00Z</cp:lastPrinted>
  <dcterms:created xsi:type="dcterms:W3CDTF">2015-05-06T03:29:00Z</dcterms:created>
  <dcterms:modified xsi:type="dcterms:W3CDTF">2023-12-28T01:26:57Z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04266A45464F4BF3A007D3C11467754A_12</vt:lpwstr>
  </property>
</Properties>
</file>