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lh/Desktop/"/>
    </mc:Choice>
  </mc:AlternateContent>
  <xr:revisionPtr revIDLastSave="0" documentId="13_ncr:1_{503CBBAF-2167-BB46-A5D8-8D0937C000DC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Sheet1" sheetId="1" r:id="rId1"/>
  </sheets>
  <definedNames>
    <definedName name="_xlnm._FilterDatabase" localSheetId="0" hidden="1">Sheet1!$B$2:$G$10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0" i="1" l="1"/>
  <c r="F107" i="1"/>
  <c r="F106" i="1"/>
  <c r="F105" i="1"/>
  <c r="F104" i="1" l="1"/>
  <c r="F103" i="1"/>
  <c r="F102" i="1" l="1"/>
  <c r="F101" i="1"/>
  <c r="F100" i="1"/>
  <c r="F99" i="1"/>
  <c r="F98" i="1"/>
  <c r="F97" i="1" l="1"/>
  <c r="F96" i="1" l="1"/>
  <c r="F93" i="1"/>
  <c r="F92" i="1"/>
  <c r="F91" i="1"/>
  <c r="F90" i="1"/>
  <c r="F89" i="1" l="1"/>
  <c r="F88" i="1"/>
  <c r="F87" i="1"/>
  <c r="F86" i="1"/>
  <c r="F85" i="1" l="1"/>
  <c r="F84" i="1"/>
  <c r="F83" i="1"/>
  <c r="F82" i="1" l="1"/>
  <c r="F81" i="1"/>
  <c r="F80" i="1"/>
  <c r="F79" i="1"/>
  <c r="F78" i="1" l="1"/>
  <c r="F75" i="1"/>
  <c r="F77" i="1" l="1"/>
  <c r="F76" i="1"/>
  <c r="F74" i="1" l="1"/>
  <c r="F73" i="1"/>
  <c r="F72" i="1"/>
  <c r="F71" i="1"/>
  <c r="F70" i="1"/>
  <c r="F67" i="1" l="1"/>
  <c r="F66" i="1"/>
  <c r="F65" i="1"/>
  <c r="F69" i="1" l="1"/>
  <c r="F68" i="1"/>
  <c r="F64" i="1" l="1"/>
  <c r="F63" i="1"/>
  <c r="F62" i="1"/>
  <c r="F61" i="1"/>
  <c r="F60" i="1"/>
  <c r="F59" i="1"/>
  <c r="F58" i="1"/>
  <c r="F57" i="1"/>
  <c r="F56" i="1"/>
  <c r="F55" i="1" l="1"/>
  <c r="F54" i="1"/>
  <c r="F53" i="1"/>
  <c r="F51" i="1" l="1"/>
  <c r="F52" i="1" l="1"/>
  <c r="F50" i="1"/>
  <c r="F49" i="1"/>
  <c r="F48" i="1" l="1"/>
  <c r="F47" i="1"/>
  <c r="F46" i="1"/>
  <c r="F45" i="1"/>
  <c r="F43" i="1" l="1"/>
  <c r="F42" i="1" l="1"/>
  <c r="F41" i="1"/>
  <c r="F40" i="1"/>
  <c r="F44" i="1"/>
  <c r="F39" i="1"/>
  <c r="F38" i="1"/>
  <c r="F37" i="1"/>
  <c r="F36" i="1"/>
  <c r="F34" i="1" l="1"/>
  <c r="F29" i="1"/>
  <c r="F33" i="1" l="1"/>
  <c r="F32" i="1"/>
  <c r="F31" i="1"/>
  <c r="F30" i="1"/>
  <c r="F26" i="1" l="1"/>
  <c r="F27" i="1"/>
  <c r="F28" i="1"/>
  <c r="F25" i="1" l="1"/>
  <c r="F24" i="1"/>
  <c r="F22" i="1" l="1"/>
  <c r="F16" i="1"/>
  <c r="F23" i="1"/>
  <c r="F21" i="1" l="1"/>
  <c r="F20" i="1"/>
  <c r="F19" i="1"/>
  <c r="F18" i="1"/>
  <c r="F17" i="1" l="1"/>
  <c r="F15" i="1"/>
  <c r="F14" i="1"/>
  <c r="F13" i="1"/>
  <c r="F11" i="1" l="1"/>
  <c r="F10" i="1"/>
  <c r="F9" i="1"/>
  <c r="F12" i="1"/>
  <c r="F8" i="1" l="1"/>
  <c r="K75" i="1" s="1"/>
  <c r="F7" i="1"/>
  <c r="F6" i="1"/>
  <c r="F5" i="1"/>
  <c r="K73" i="1" s="1"/>
  <c r="F4" i="1"/>
  <c r="F3" i="1"/>
  <c r="K78" i="1" l="1"/>
  <c r="K82" i="1"/>
</calcChain>
</file>

<file path=xl/sharedStrings.xml><?xml version="1.0" encoding="utf-8"?>
<sst xmlns="http://schemas.openxmlformats.org/spreadsheetml/2006/main" count="146" uniqueCount="78">
  <si>
    <t>备注</t>
  </si>
  <si>
    <t>项目</t>
  </si>
  <si>
    <t>日期</t>
    <phoneticPr fontId="1" type="noConversion"/>
  </si>
  <si>
    <t>已支付</t>
    <phoneticPr fontId="1" type="noConversion"/>
  </si>
  <si>
    <t>尾款</t>
    <phoneticPr fontId="1" type="noConversion"/>
  </si>
  <si>
    <t>大堂吧</t>
    <phoneticPr fontId="1" type="noConversion"/>
  </si>
  <si>
    <t>鸡尾酒</t>
    <phoneticPr fontId="1" type="noConversion"/>
  </si>
  <si>
    <t>烘焙屋</t>
    <phoneticPr fontId="1" type="noConversion"/>
  </si>
  <si>
    <t>星巴克美式4杯</t>
    <phoneticPr fontId="1" type="noConversion"/>
  </si>
  <si>
    <t>山海厅</t>
    <phoneticPr fontId="1" type="noConversion"/>
  </si>
  <si>
    <t>会议室1</t>
    <phoneticPr fontId="1" type="noConversion"/>
  </si>
  <si>
    <t>房费</t>
    <phoneticPr fontId="1" type="noConversion"/>
  </si>
  <si>
    <t>周五500元差价/间</t>
    <phoneticPr fontId="1" type="noConversion"/>
  </si>
  <si>
    <t>山海厅</t>
    <phoneticPr fontId="1" type="noConversion"/>
  </si>
  <si>
    <t>会议室1</t>
    <phoneticPr fontId="1" type="noConversion"/>
  </si>
  <si>
    <t>Logo</t>
    <phoneticPr fontId="1" type="noConversion"/>
  </si>
  <si>
    <t>房费</t>
    <phoneticPr fontId="1" type="noConversion"/>
  </si>
  <si>
    <t>周六1400元差价/间</t>
    <phoneticPr fontId="1" type="noConversion"/>
  </si>
  <si>
    <t>会议室1</t>
    <phoneticPr fontId="1" type="noConversion"/>
  </si>
  <si>
    <t>自助晚餐</t>
    <phoneticPr fontId="1" type="noConversion"/>
  </si>
  <si>
    <t>房费差价</t>
    <phoneticPr fontId="1" type="noConversion"/>
  </si>
  <si>
    <t>15间100、1间400、1间200</t>
    <phoneticPr fontId="1" type="noConversion"/>
  </si>
  <si>
    <t>山海厅</t>
    <phoneticPr fontId="1" type="noConversion"/>
  </si>
  <si>
    <t>会议室1</t>
    <phoneticPr fontId="1" type="noConversion"/>
  </si>
  <si>
    <t>茶歇</t>
    <phoneticPr fontId="1" type="noConversion"/>
  </si>
  <si>
    <t>午餐</t>
    <phoneticPr fontId="1" type="noConversion"/>
  </si>
  <si>
    <t>房费</t>
    <phoneticPr fontId="1" type="noConversion"/>
  </si>
  <si>
    <t>16间100、1间400、1间200</t>
    <phoneticPr fontId="1" type="noConversion"/>
  </si>
  <si>
    <t>房费</t>
    <phoneticPr fontId="1" type="noConversion"/>
  </si>
  <si>
    <t>李金阳未到</t>
    <phoneticPr fontId="1" type="noConversion"/>
  </si>
  <si>
    <t>简餐</t>
    <phoneticPr fontId="1" type="noConversion"/>
  </si>
  <si>
    <t>18间100、2间400、1间200</t>
    <phoneticPr fontId="1" type="noConversion"/>
  </si>
  <si>
    <t>19间100、2间400、1间200</t>
    <phoneticPr fontId="1" type="noConversion"/>
  </si>
  <si>
    <t>大堂吧</t>
    <phoneticPr fontId="1" type="noConversion"/>
  </si>
  <si>
    <t>租车</t>
    <phoneticPr fontId="1" type="noConversion"/>
  </si>
  <si>
    <t>自助晚餐</t>
    <phoneticPr fontId="1" type="noConversion"/>
  </si>
  <si>
    <t>12间100、1间400</t>
    <phoneticPr fontId="1" type="noConversion"/>
  </si>
  <si>
    <t>房费</t>
    <phoneticPr fontId="1" type="noConversion"/>
  </si>
  <si>
    <t>房费</t>
    <phoneticPr fontId="1" type="noConversion"/>
  </si>
  <si>
    <t>1032、1021</t>
    <phoneticPr fontId="1" type="noConversion"/>
  </si>
  <si>
    <t>房费</t>
    <phoneticPr fontId="1" type="noConversion"/>
  </si>
  <si>
    <t>12间600、16间500</t>
    <phoneticPr fontId="1" type="noConversion"/>
  </si>
  <si>
    <t>房费</t>
    <phoneticPr fontId="1" type="noConversion"/>
  </si>
  <si>
    <t>2049、7006、7049、3007</t>
    <phoneticPr fontId="1" type="noConversion"/>
  </si>
  <si>
    <t>2049、7006、7049、6049</t>
    <phoneticPr fontId="1" type="noConversion"/>
  </si>
  <si>
    <t>房费</t>
    <phoneticPr fontId="1" type="noConversion"/>
  </si>
  <si>
    <t>简餐</t>
    <phoneticPr fontId="1" type="noConversion"/>
  </si>
  <si>
    <t>自助晚餐</t>
    <phoneticPr fontId="1" type="noConversion"/>
  </si>
  <si>
    <t>14间1500、1间1800、16间1400</t>
    <phoneticPr fontId="1" type="noConversion"/>
  </si>
  <si>
    <t>房费</t>
    <phoneticPr fontId="1" type="noConversion"/>
  </si>
  <si>
    <t>共计/元</t>
    <phoneticPr fontId="1" type="noConversion"/>
  </si>
  <si>
    <t>数量</t>
    <phoneticPr fontId="1" type="noConversion"/>
  </si>
  <si>
    <t>单价/元</t>
    <phoneticPr fontId="1" type="noConversion"/>
  </si>
  <si>
    <t>茶歇</t>
    <phoneticPr fontId="1" type="noConversion"/>
  </si>
  <si>
    <t>房费差价</t>
    <phoneticPr fontId="1" type="noConversion"/>
  </si>
  <si>
    <t>中餐厅午餐</t>
    <phoneticPr fontId="1" type="noConversion"/>
  </si>
  <si>
    <t>果汁</t>
    <phoneticPr fontId="1" type="noConversion"/>
  </si>
  <si>
    <t>14间100、1间400</t>
    <phoneticPr fontId="1" type="noConversion"/>
  </si>
  <si>
    <t>7006、3033、3032</t>
    <phoneticPr fontId="1" type="noConversion"/>
  </si>
  <si>
    <t>中餐厅午餐</t>
    <phoneticPr fontId="1" type="noConversion"/>
  </si>
  <si>
    <t>自助晚餐</t>
    <phoneticPr fontId="1" type="noConversion"/>
  </si>
  <si>
    <t>1间400、4间200、16间100</t>
    <phoneticPr fontId="1" type="noConversion"/>
  </si>
  <si>
    <t>房费</t>
    <phoneticPr fontId="1" type="noConversion"/>
  </si>
  <si>
    <t>7006、1021</t>
    <phoneticPr fontId="1" type="noConversion"/>
  </si>
  <si>
    <t>简餐</t>
    <phoneticPr fontId="1" type="noConversion"/>
  </si>
  <si>
    <t>自助晚餐</t>
    <phoneticPr fontId="1" type="noConversion"/>
  </si>
  <si>
    <t>8间100、1间200（24入住）</t>
    <phoneticPr fontId="1" type="noConversion"/>
  </si>
  <si>
    <t>14间100、4间200（26入住）</t>
    <phoneticPr fontId="1" type="noConversion"/>
  </si>
  <si>
    <t>房费</t>
    <phoneticPr fontId="1" type="noConversion"/>
  </si>
  <si>
    <t>简餐</t>
    <phoneticPr fontId="1" type="noConversion"/>
  </si>
  <si>
    <t>14间100、4间200</t>
    <phoneticPr fontId="1" type="noConversion"/>
  </si>
  <si>
    <t>1050、1033</t>
    <phoneticPr fontId="1" type="noConversion"/>
  </si>
  <si>
    <t>4间500、8间600</t>
    <phoneticPr fontId="1" type="noConversion"/>
  </si>
  <si>
    <t>房费</t>
    <phoneticPr fontId="1" type="noConversion"/>
  </si>
  <si>
    <t>餐费</t>
    <phoneticPr fontId="1" type="noConversion"/>
  </si>
  <si>
    <t>会议费</t>
    <phoneticPr fontId="1" type="noConversion"/>
  </si>
  <si>
    <t>车</t>
    <phoneticPr fontId="1" type="noConversion"/>
  </si>
  <si>
    <t>总计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</si>
</sst>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0" fontId="0" fillId="5" borderId="0" xfId="0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17"/>
  <sheetViews>
    <sheetView tabSelected="1" topLeftCell="A80" workbookViewId="0">
      <selection activeCell="I99" sqref="I99"/>
    </sheetView>
  </sheetViews>
  <sheetFormatPr baseColWidth="10" defaultColWidth="8.83203125" defaultRowHeight="15"/>
  <cols>
    <col min="1" max="1" width="2.5" customWidth="1"/>
    <col min="2" max="2" width="11.1640625" customWidth="1"/>
    <col min="3" max="3" width="17.33203125" customWidth="1"/>
    <col min="5" max="5" width="7.1640625" customWidth="1"/>
    <col min="6" max="6" width="10.6640625" customWidth="1"/>
    <col min="7" max="7" width="28.33203125" customWidth="1"/>
    <col min="8" max="8" width="14.83203125" customWidth="1"/>
  </cols>
  <sheetData>
    <row r="1" spans="2:8" ht="16" thickBot="1"/>
    <row r="2" spans="2:8" s="3" customFormat="1" ht="20" customHeight="1" thickBot="1">
      <c r="B2" s="4" t="s">
        <v>2</v>
      </c>
      <c r="C2" s="5" t="s">
        <v>1</v>
      </c>
      <c r="D2" s="6" t="s">
        <v>52</v>
      </c>
      <c r="E2" s="6" t="s">
        <v>51</v>
      </c>
      <c r="F2" s="6" t="s">
        <v>50</v>
      </c>
      <c r="G2" s="7" t="s">
        <v>0</v>
      </c>
    </row>
    <row r="3" spans="2:8" ht="16">
      <c r="B3" s="8">
        <v>45119</v>
      </c>
      <c r="C3" s="9" t="s">
        <v>5</v>
      </c>
      <c r="D3" s="9">
        <v>214</v>
      </c>
      <c r="E3" s="9">
        <v>1</v>
      </c>
      <c r="F3" s="9">
        <f t="shared" ref="F3:F11" si="0">D3*E3</f>
        <v>214</v>
      </c>
      <c r="G3" s="10" t="s">
        <v>6</v>
      </c>
    </row>
    <row r="4" spans="2:8" ht="16">
      <c r="B4" s="14">
        <v>45120</v>
      </c>
      <c r="C4" s="11" t="s">
        <v>7</v>
      </c>
      <c r="D4" s="11">
        <v>128</v>
      </c>
      <c r="E4" s="11">
        <v>1</v>
      </c>
      <c r="F4" s="11">
        <f t="shared" si="0"/>
        <v>128</v>
      </c>
      <c r="G4" s="12" t="s">
        <v>8</v>
      </c>
    </row>
    <row r="5" spans="2:8" ht="16">
      <c r="B5" s="16"/>
      <c r="C5" s="11" t="s">
        <v>9</v>
      </c>
      <c r="D5" s="11">
        <v>20000</v>
      </c>
      <c r="E5" s="11">
        <v>1</v>
      </c>
      <c r="F5" s="11">
        <f t="shared" si="0"/>
        <v>20000</v>
      </c>
      <c r="G5" s="12"/>
    </row>
    <row r="6" spans="2:8" ht="16">
      <c r="B6" s="18">
        <v>45121</v>
      </c>
      <c r="C6" s="11" t="s">
        <v>9</v>
      </c>
      <c r="D6" s="11">
        <v>20000</v>
      </c>
      <c r="E6" s="11">
        <v>1</v>
      </c>
      <c r="F6" s="11">
        <f t="shared" si="0"/>
        <v>20000</v>
      </c>
      <c r="G6" s="12"/>
    </row>
    <row r="7" spans="2:8" ht="15" customHeight="1">
      <c r="B7" s="19"/>
      <c r="C7" s="11" t="s">
        <v>10</v>
      </c>
      <c r="D7" s="11">
        <v>2000</v>
      </c>
      <c r="E7" s="11">
        <v>1</v>
      </c>
      <c r="F7" s="11">
        <f t="shared" si="0"/>
        <v>2000</v>
      </c>
      <c r="G7" s="12"/>
    </row>
    <row r="8" spans="2:8" ht="15" customHeight="1">
      <c r="B8" s="20"/>
      <c r="C8" s="13" t="s">
        <v>11</v>
      </c>
      <c r="D8" s="11">
        <v>500</v>
      </c>
      <c r="E8" s="11">
        <v>11</v>
      </c>
      <c r="F8" s="11">
        <f t="shared" si="0"/>
        <v>5500</v>
      </c>
      <c r="G8" s="12" t="s">
        <v>12</v>
      </c>
    </row>
    <row r="9" spans="2:8" ht="15" customHeight="1">
      <c r="B9" s="18">
        <v>45122</v>
      </c>
      <c r="C9" s="11" t="s">
        <v>13</v>
      </c>
      <c r="D9" s="11">
        <v>40000</v>
      </c>
      <c r="E9" s="11">
        <v>1</v>
      </c>
      <c r="F9" s="11">
        <f t="shared" si="0"/>
        <v>40000</v>
      </c>
      <c r="G9" s="12"/>
    </row>
    <row r="10" spans="2:8" ht="16">
      <c r="B10" s="19"/>
      <c r="C10" s="11" t="s">
        <v>14</v>
      </c>
      <c r="D10" s="11">
        <v>4000</v>
      </c>
      <c r="E10" s="11">
        <v>1</v>
      </c>
      <c r="F10" s="11">
        <f t="shared" si="0"/>
        <v>4000</v>
      </c>
      <c r="G10" s="12"/>
    </row>
    <row r="11" spans="2:8" ht="16">
      <c r="B11" s="19"/>
      <c r="C11" s="11" t="s">
        <v>15</v>
      </c>
      <c r="D11" s="11">
        <v>50000</v>
      </c>
      <c r="E11" s="11">
        <v>1</v>
      </c>
      <c r="F11" s="11">
        <f t="shared" si="0"/>
        <v>50000</v>
      </c>
      <c r="G11" s="11"/>
      <c r="H11" s="2"/>
    </row>
    <row r="12" spans="2:8" ht="16">
      <c r="B12" s="20"/>
      <c r="C12" s="13" t="s">
        <v>16</v>
      </c>
      <c r="D12" s="11">
        <v>1400</v>
      </c>
      <c r="E12" s="11">
        <v>11</v>
      </c>
      <c r="F12" s="11">
        <f t="shared" ref="F12:F25" si="1">D12*E12</f>
        <v>15400</v>
      </c>
      <c r="G12" s="11" t="s">
        <v>17</v>
      </c>
      <c r="H12" s="2"/>
    </row>
    <row r="13" spans="2:8" ht="16">
      <c r="B13" s="14">
        <v>45123</v>
      </c>
      <c r="C13" s="11" t="s">
        <v>9</v>
      </c>
      <c r="D13" s="11">
        <v>40000</v>
      </c>
      <c r="E13" s="11">
        <v>1</v>
      </c>
      <c r="F13" s="11">
        <f t="shared" si="1"/>
        <v>40000</v>
      </c>
      <c r="G13" s="11"/>
    </row>
    <row r="14" spans="2:8" ht="16">
      <c r="B14" s="15"/>
      <c r="C14" s="11" t="s">
        <v>18</v>
      </c>
      <c r="D14" s="11">
        <v>4000</v>
      </c>
      <c r="E14" s="11">
        <v>1</v>
      </c>
      <c r="F14" s="11">
        <f t="shared" si="1"/>
        <v>4000</v>
      </c>
      <c r="G14" s="11"/>
      <c r="H14" s="2"/>
    </row>
    <row r="15" spans="2:8" ht="16">
      <c r="B15" s="15"/>
      <c r="C15" s="11" t="s">
        <v>19</v>
      </c>
      <c r="D15" s="11">
        <v>300</v>
      </c>
      <c r="E15" s="11">
        <v>40</v>
      </c>
      <c r="F15" s="11">
        <f t="shared" si="1"/>
        <v>12000</v>
      </c>
      <c r="G15" s="11"/>
    </row>
    <row r="16" spans="2:8" ht="16">
      <c r="B16" s="15"/>
      <c r="C16" s="13" t="s">
        <v>28</v>
      </c>
      <c r="D16" s="11">
        <v>450</v>
      </c>
      <c r="E16" s="11">
        <v>1</v>
      </c>
      <c r="F16" s="11">
        <f t="shared" si="1"/>
        <v>450</v>
      </c>
      <c r="G16" s="11" t="s">
        <v>29</v>
      </c>
    </row>
    <row r="17" spans="2:7" ht="16">
      <c r="B17" s="16"/>
      <c r="C17" s="13" t="s">
        <v>20</v>
      </c>
      <c r="D17" s="11">
        <v>2100</v>
      </c>
      <c r="E17" s="11">
        <v>1</v>
      </c>
      <c r="F17" s="11">
        <f t="shared" si="1"/>
        <v>2100</v>
      </c>
      <c r="G17" s="11" t="s">
        <v>21</v>
      </c>
    </row>
    <row r="18" spans="2:7" ht="16">
      <c r="B18" s="14">
        <v>45124</v>
      </c>
      <c r="C18" s="11" t="s">
        <v>22</v>
      </c>
      <c r="D18" s="11">
        <v>40000</v>
      </c>
      <c r="E18" s="11">
        <v>1</v>
      </c>
      <c r="F18" s="11">
        <f t="shared" si="1"/>
        <v>40000</v>
      </c>
      <c r="G18" s="11"/>
    </row>
    <row r="19" spans="2:7" ht="16">
      <c r="B19" s="15"/>
      <c r="C19" s="11" t="s">
        <v>23</v>
      </c>
      <c r="D19" s="11">
        <v>4000</v>
      </c>
      <c r="E19" s="11">
        <v>1</v>
      </c>
      <c r="F19" s="11">
        <f t="shared" si="1"/>
        <v>4000</v>
      </c>
      <c r="G19" s="11"/>
    </row>
    <row r="20" spans="2:7" ht="16">
      <c r="B20" s="15"/>
      <c r="C20" s="11" t="s">
        <v>24</v>
      </c>
      <c r="D20" s="11">
        <v>60</v>
      </c>
      <c r="E20" s="11">
        <v>78</v>
      </c>
      <c r="F20" s="11">
        <f t="shared" si="1"/>
        <v>4680</v>
      </c>
      <c r="G20" s="11"/>
    </row>
    <row r="21" spans="2:7" ht="16">
      <c r="B21" s="15"/>
      <c r="C21" s="11" t="s">
        <v>25</v>
      </c>
      <c r="D21" s="11">
        <v>54</v>
      </c>
      <c r="E21" s="11">
        <v>168</v>
      </c>
      <c r="F21" s="11">
        <f t="shared" si="1"/>
        <v>9072</v>
      </c>
      <c r="G21" s="11"/>
    </row>
    <row r="22" spans="2:7" ht="16">
      <c r="B22" s="15"/>
      <c r="C22" s="13" t="s">
        <v>28</v>
      </c>
      <c r="D22" s="11">
        <v>450</v>
      </c>
      <c r="E22" s="11">
        <v>1</v>
      </c>
      <c r="F22" s="11">
        <f t="shared" ref="F22" si="2">D22*E22</f>
        <v>450</v>
      </c>
      <c r="G22" s="11" t="s">
        <v>29</v>
      </c>
    </row>
    <row r="23" spans="2:7" ht="16">
      <c r="B23" s="16"/>
      <c r="C23" s="13" t="s">
        <v>26</v>
      </c>
      <c r="D23" s="11">
        <v>2200</v>
      </c>
      <c r="E23" s="11">
        <v>1</v>
      </c>
      <c r="F23" s="11">
        <f t="shared" si="1"/>
        <v>2200</v>
      </c>
      <c r="G23" s="11" t="s">
        <v>27</v>
      </c>
    </row>
    <row r="24" spans="2:7" ht="16">
      <c r="B24" s="14">
        <v>45125</v>
      </c>
      <c r="C24" s="11" t="s">
        <v>9</v>
      </c>
      <c r="D24" s="11">
        <v>40000</v>
      </c>
      <c r="E24" s="11">
        <v>1</v>
      </c>
      <c r="F24" s="11">
        <f t="shared" si="1"/>
        <v>40000</v>
      </c>
      <c r="G24" s="11"/>
    </row>
    <row r="25" spans="2:7" ht="16">
      <c r="B25" s="15"/>
      <c r="C25" s="11" t="s">
        <v>10</v>
      </c>
      <c r="D25" s="11">
        <v>4000</v>
      </c>
      <c r="E25" s="11">
        <v>1</v>
      </c>
      <c r="F25" s="11">
        <f t="shared" si="1"/>
        <v>4000</v>
      </c>
      <c r="G25" s="11"/>
    </row>
    <row r="26" spans="2:7" ht="16">
      <c r="B26" s="15"/>
      <c r="C26" s="11" t="s">
        <v>24</v>
      </c>
      <c r="D26" s="11">
        <v>45</v>
      </c>
      <c r="E26" s="11">
        <v>78</v>
      </c>
      <c r="F26" s="11">
        <f t="shared" ref="F26" si="3">D26*E26</f>
        <v>3510</v>
      </c>
      <c r="G26" s="11"/>
    </row>
    <row r="27" spans="2:7" ht="16">
      <c r="B27" s="15"/>
      <c r="C27" s="11" t="s">
        <v>30</v>
      </c>
      <c r="D27" s="11">
        <v>168</v>
      </c>
      <c r="E27" s="11">
        <v>50</v>
      </c>
      <c r="F27" s="11">
        <f>D27*E27</f>
        <v>8400</v>
      </c>
      <c r="G27" s="11"/>
    </row>
    <row r="28" spans="2:7" ht="16">
      <c r="B28" s="15"/>
      <c r="C28" s="11" t="s">
        <v>19</v>
      </c>
      <c r="D28" s="11">
        <v>300</v>
      </c>
      <c r="E28" s="11">
        <v>46</v>
      </c>
      <c r="F28" s="11">
        <f>D28*E28</f>
        <v>13800</v>
      </c>
      <c r="G28" s="11"/>
    </row>
    <row r="29" spans="2:7" ht="16">
      <c r="B29" s="16"/>
      <c r="C29" s="13" t="s">
        <v>20</v>
      </c>
      <c r="D29" s="11">
        <v>2800</v>
      </c>
      <c r="E29" s="11">
        <v>1</v>
      </c>
      <c r="F29" s="11">
        <f>D29*E29</f>
        <v>2800</v>
      </c>
      <c r="G29" s="11" t="s">
        <v>31</v>
      </c>
    </row>
    <row r="30" spans="2:7" ht="16">
      <c r="B30" s="14">
        <v>45126</v>
      </c>
      <c r="C30" s="11" t="s">
        <v>9</v>
      </c>
      <c r="D30" s="11">
        <v>40000</v>
      </c>
      <c r="E30" s="11">
        <v>1</v>
      </c>
      <c r="F30" s="11">
        <f t="shared" ref="F30:F32" si="4">D30*E30</f>
        <v>40000</v>
      </c>
      <c r="G30" s="11"/>
    </row>
    <row r="31" spans="2:7" ht="16">
      <c r="B31" s="15"/>
      <c r="C31" s="11" t="s">
        <v>10</v>
      </c>
      <c r="D31" s="11">
        <v>4000</v>
      </c>
      <c r="E31" s="11">
        <v>1</v>
      </c>
      <c r="F31" s="11">
        <f t="shared" si="4"/>
        <v>4000</v>
      </c>
      <c r="G31" s="11"/>
    </row>
    <row r="32" spans="2:7" ht="16">
      <c r="B32" s="15"/>
      <c r="C32" s="11" t="s">
        <v>24</v>
      </c>
      <c r="D32" s="11">
        <v>45</v>
      </c>
      <c r="E32" s="11">
        <v>78</v>
      </c>
      <c r="F32" s="11">
        <f t="shared" si="4"/>
        <v>3510</v>
      </c>
      <c r="G32" s="11"/>
    </row>
    <row r="33" spans="2:7" ht="16">
      <c r="B33" s="15"/>
      <c r="C33" s="11" t="s">
        <v>30</v>
      </c>
      <c r="D33" s="11">
        <v>168</v>
      </c>
      <c r="E33" s="11">
        <v>50</v>
      </c>
      <c r="F33" s="11">
        <f>D33*E33</f>
        <v>8400</v>
      </c>
      <c r="G33" s="11"/>
    </row>
    <row r="34" spans="2:7" ht="16">
      <c r="B34" s="15"/>
      <c r="C34" s="13" t="s">
        <v>20</v>
      </c>
      <c r="D34" s="11">
        <v>2900</v>
      </c>
      <c r="E34" s="11">
        <v>1</v>
      </c>
      <c r="F34" s="11">
        <f>D34*E34</f>
        <v>2900</v>
      </c>
      <c r="G34" s="11" t="s">
        <v>32</v>
      </c>
    </row>
    <row r="35" spans="2:7" ht="16">
      <c r="B35" s="16"/>
      <c r="C35" s="11" t="s">
        <v>33</v>
      </c>
      <c r="D35" s="11">
        <v>322</v>
      </c>
      <c r="E35" s="11">
        <v>1</v>
      </c>
      <c r="F35" s="11">
        <v>322</v>
      </c>
      <c r="G35" s="11"/>
    </row>
    <row r="36" spans="2:7" ht="16">
      <c r="B36" s="14">
        <v>45127</v>
      </c>
      <c r="C36" s="11" t="s">
        <v>9</v>
      </c>
      <c r="D36" s="11">
        <v>40000</v>
      </c>
      <c r="E36" s="11">
        <v>1</v>
      </c>
      <c r="F36" s="11">
        <f t="shared" ref="F36:F38" si="5">D36*E36</f>
        <v>40000</v>
      </c>
      <c r="G36" s="11"/>
    </row>
    <row r="37" spans="2:7" ht="16">
      <c r="B37" s="15"/>
      <c r="C37" s="11" t="s">
        <v>10</v>
      </c>
      <c r="D37" s="11">
        <v>4000</v>
      </c>
      <c r="E37" s="11">
        <v>1</v>
      </c>
      <c r="F37" s="11">
        <f t="shared" si="5"/>
        <v>4000</v>
      </c>
      <c r="G37" s="11"/>
    </row>
    <row r="38" spans="2:7" ht="16">
      <c r="B38" s="15"/>
      <c r="C38" s="11" t="s">
        <v>24</v>
      </c>
      <c r="D38" s="11">
        <v>45</v>
      </c>
      <c r="E38" s="11">
        <v>78</v>
      </c>
      <c r="F38" s="11">
        <f t="shared" si="5"/>
        <v>3510</v>
      </c>
      <c r="G38" s="11"/>
    </row>
    <row r="39" spans="2:7" ht="16">
      <c r="B39" s="15"/>
      <c r="C39" s="11" t="s">
        <v>30</v>
      </c>
      <c r="D39" s="11">
        <v>168</v>
      </c>
      <c r="E39" s="11">
        <v>55</v>
      </c>
      <c r="F39" s="11">
        <f t="shared" ref="F39:F52" si="6">D39*E39</f>
        <v>9240</v>
      </c>
      <c r="G39" s="11"/>
    </row>
    <row r="40" spans="2:7" ht="16">
      <c r="B40" s="15"/>
      <c r="C40" s="11" t="s">
        <v>35</v>
      </c>
      <c r="D40" s="11">
        <v>300</v>
      </c>
      <c r="E40" s="11">
        <v>25</v>
      </c>
      <c r="F40" s="11">
        <f t="shared" si="6"/>
        <v>7500</v>
      </c>
      <c r="G40" s="11"/>
    </row>
    <row r="41" spans="2:7" ht="16">
      <c r="B41" s="15"/>
      <c r="C41" s="13" t="s">
        <v>20</v>
      </c>
      <c r="D41" s="11">
        <v>1600</v>
      </c>
      <c r="E41" s="11">
        <v>1</v>
      </c>
      <c r="F41" s="11">
        <f t="shared" si="6"/>
        <v>1600</v>
      </c>
      <c r="G41" s="11" t="s">
        <v>36</v>
      </c>
    </row>
    <row r="42" spans="2:7" ht="16">
      <c r="B42" s="15"/>
      <c r="C42" s="13" t="s">
        <v>37</v>
      </c>
      <c r="D42" s="11">
        <v>1000</v>
      </c>
      <c r="E42" s="11">
        <v>4</v>
      </c>
      <c r="F42" s="11">
        <f t="shared" si="6"/>
        <v>4000</v>
      </c>
      <c r="G42" s="11" t="s">
        <v>44</v>
      </c>
    </row>
    <row r="43" spans="2:7" ht="16">
      <c r="B43" s="15"/>
      <c r="C43" s="13" t="s">
        <v>38</v>
      </c>
      <c r="D43" s="11">
        <v>450</v>
      </c>
      <c r="E43" s="11">
        <v>3</v>
      </c>
      <c r="F43" s="11">
        <f t="shared" si="6"/>
        <v>1350</v>
      </c>
      <c r="G43" s="11" t="s">
        <v>39</v>
      </c>
    </row>
    <row r="44" spans="2:7" ht="16">
      <c r="B44" s="16"/>
      <c r="C44" s="11" t="s">
        <v>34</v>
      </c>
      <c r="D44" s="11">
        <v>800</v>
      </c>
      <c r="E44" s="11">
        <v>1</v>
      </c>
      <c r="F44" s="11">
        <f t="shared" si="6"/>
        <v>800</v>
      </c>
      <c r="G44" s="11"/>
    </row>
    <row r="45" spans="2:7" ht="16">
      <c r="B45" s="18">
        <v>45128</v>
      </c>
      <c r="C45" s="11" t="s">
        <v>9</v>
      </c>
      <c r="D45" s="11">
        <v>40000</v>
      </c>
      <c r="E45" s="11">
        <v>1</v>
      </c>
      <c r="F45" s="11">
        <f t="shared" si="6"/>
        <v>40000</v>
      </c>
      <c r="G45" s="11"/>
    </row>
    <row r="46" spans="2:7" ht="16">
      <c r="B46" s="19"/>
      <c r="C46" s="11" t="s">
        <v>10</v>
      </c>
      <c r="D46" s="11">
        <v>4000</v>
      </c>
      <c r="E46" s="11">
        <v>1</v>
      </c>
      <c r="F46" s="11">
        <f t="shared" si="6"/>
        <v>4000</v>
      </c>
      <c r="G46" s="11"/>
    </row>
    <row r="47" spans="2:7" ht="16">
      <c r="B47" s="19"/>
      <c r="C47" s="11" t="s">
        <v>24</v>
      </c>
      <c r="D47" s="11">
        <v>45</v>
      </c>
      <c r="E47" s="11">
        <v>78</v>
      </c>
      <c r="F47" s="11">
        <f t="shared" si="6"/>
        <v>3510</v>
      </c>
      <c r="G47" s="11"/>
    </row>
    <row r="48" spans="2:7" ht="16">
      <c r="B48" s="19"/>
      <c r="C48" s="11" t="s">
        <v>30</v>
      </c>
      <c r="D48" s="11">
        <v>25</v>
      </c>
      <c r="E48" s="11">
        <v>168</v>
      </c>
      <c r="F48" s="11">
        <f t="shared" si="6"/>
        <v>4200</v>
      </c>
      <c r="G48" s="11"/>
    </row>
    <row r="49" spans="2:7" ht="16">
      <c r="B49" s="19"/>
      <c r="C49" s="13" t="s">
        <v>20</v>
      </c>
      <c r="D49" s="11">
        <v>15200</v>
      </c>
      <c r="E49" s="11">
        <v>1</v>
      </c>
      <c r="F49" s="11">
        <f t="shared" si="6"/>
        <v>15200</v>
      </c>
      <c r="G49" s="11" t="s">
        <v>41</v>
      </c>
    </row>
    <row r="50" spans="2:7" ht="16">
      <c r="B50" s="19"/>
      <c r="C50" s="13" t="s">
        <v>40</v>
      </c>
      <c r="D50" s="11">
        <v>1500</v>
      </c>
      <c r="E50" s="11">
        <v>4</v>
      </c>
      <c r="F50" s="11">
        <f t="shared" si="6"/>
        <v>6000</v>
      </c>
      <c r="G50" s="11" t="s">
        <v>43</v>
      </c>
    </row>
    <row r="51" spans="2:7" ht="16">
      <c r="B51" s="19"/>
      <c r="C51" s="13" t="s">
        <v>45</v>
      </c>
      <c r="D51" s="11">
        <v>1000</v>
      </c>
      <c r="E51" s="11">
        <v>1</v>
      </c>
      <c r="F51" s="11">
        <f t="shared" si="6"/>
        <v>1000</v>
      </c>
      <c r="G51" s="11">
        <v>6049</v>
      </c>
    </row>
    <row r="52" spans="2:7" ht="16">
      <c r="B52" s="20"/>
      <c r="C52" s="13" t="s">
        <v>42</v>
      </c>
      <c r="D52" s="11">
        <v>450</v>
      </c>
      <c r="E52" s="11">
        <v>3</v>
      </c>
      <c r="F52" s="11">
        <f t="shared" si="6"/>
        <v>1350</v>
      </c>
      <c r="G52" s="11" t="s">
        <v>39</v>
      </c>
    </row>
    <row r="53" spans="2:7" ht="16">
      <c r="B53" s="18">
        <v>45129</v>
      </c>
      <c r="C53" s="11" t="s">
        <v>9</v>
      </c>
      <c r="D53" s="11">
        <v>40000</v>
      </c>
      <c r="E53" s="11">
        <v>1</v>
      </c>
      <c r="F53" s="11">
        <f t="shared" ref="F53:F60" si="7">D53*E53</f>
        <v>40000</v>
      </c>
      <c r="G53" s="11"/>
    </row>
    <row r="54" spans="2:7" ht="16">
      <c r="B54" s="19"/>
      <c r="C54" s="11" t="s">
        <v>10</v>
      </c>
      <c r="D54" s="11">
        <v>4000</v>
      </c>
      <c r="E54" s="11">
        <v>1</v>
      </c>
      <c r="F54" s="11">
        <f t="shared" si="7"/>
        <v>4000</v>
      </c>
      <c r="G54" s="11"/>
    </row>
    <row r="55" spans="2:7" ht="16">
      <c r="B55" s="19"/>
      <c r="C55" s="11" t="s">
        <v>24</v>
      </c>
      <c r="D55" s="11">
        <v>45</v>
      </c>
      <c r="E55" s="11">
        <v>78</v>
      </c>
      <c r="F55" s="11">
        <f t="shared" si="7"/>
        <v>3510</v>
      </c>
      <c r="G55" s="11"/>
    </row>
    <row r="56" spans="2:7" ht="16">
      <c r="B56" s="19"/>
      <c r="C56" s="11" t="s">
        <v>46</v>
      </c>
      <c r="D56" s="11">
        <v>29</v>
      </c>
      <c r="E56" s="11">
        <v>168</v>
      </c>
      <c r="F56" s="11">
        <f t="shared" si="7"/>
        <v>4872</v>
      </c>
      <c r="G56" s="11"/>
    </row>
    <row r="57" spans="2:7" ht="16">
      <c r="B57" s="19"/>
      <c r="C57" s="11" t="s">
        <v>47</v>
      </c>
      <c r="D57" s="11">
        <v>300</v>
      </c>
      <c r="E57" s="11">
        <v>27</v>
      </c>
      <c r="F57" s="11">
        <f t="shared" si="7"/>
        <v>8100</v>
      </c>
      <c r="G57" s="11"/>
    </row>
    <row r="58" spans="2:7" ht="16">
      <c r="B58" s="19"/>
      <c r="C58" s="13" t="s">
        <v>20</v>
      </c>
      <c r="D58" s="11">
        <v>45200</v>
      </c>
      <c r="E58" s="11">
        <v>1</v>
      </c>
      <c r="F58" s="11">
        <f t="shared" si="7"/>
        <v>45200</v>
      </c>
      <c r="G58" s="11" t="s">
        <v>48</v>
      </c>
    </row>
    <row r="59" spans="2:7" ht="16">
      <c r="B59" s="19"/>
      <c r="C59" s="13" t="s">
        <v>49</v>
      </c>
      <c r="D59" s="11">
        <v>2400</v>
      </c>
      <c r="E59" s="11">
        <v>1</v>
      </c>
      <c r="F59" s="11">
        <f t="shared" si="7"/>
        <v>2400</v>
      </c>
      <c r="G59" s="11">
        <v>7006</v>
      </c>
    </row>
    <row r="60" spans="2:7" ht="16">
      <c r="B60" s="20"/>
      <c r="C60" s="13" t="s">
        <v>49</v>
      </c>
      <c r="D60" s="11">
        <v>450</v>
      </c>
      <c r="E60" s="11">
        <v>2</v>
      </c>
      <c r="F60" s="11">
        <f t="shared" si="7"/>
        <v>900</v>
      </c>
      <c r="G60" s="11">
        <v>1021</v>
      </c>
    </row>
    <row r="61" spans="2:7" ht="16">
      <c r="B61" s="14">
        <v>45130</v>
      </c>
      <c r="C61" s="11" t="s">
        <v>9</v>
      </c>
      <c r="D61" s="11">
        <v>40000</v>
      </c>
      <c r="E61" s="11">
        <v>1</v>
      </c>
      <c r="F61" s="11">
        <f t="shared" ref="F61:F67" si="8">D61*E61</f>
        <v>40000</v>
      </c>
      <c r="G61" s="11"/>
    </row>
    <row r="62" spans="2:7" ht="16">
      <c r="B62" s="15"/>
      <c r="C62" s="11" t="s">
        <v>10</v>
      </c>
      <c r="D62" s="11">
        <v>4000</v>
      </c>
      <c r="E62" s="11">
        <v>1</v>
      </c>
      <c r="F62" s="11">
        <f t="shared" si="8"/>
        <v>4000</v>
      </c>
      <c r="G62" s="11"/>
    </row>
    <row r="63" spans="2:7" ht="16">
      <c r="B63" s="15"/>
      <c r="C63" s="11" t="s">
        <v>53</v>
      </c>
      <c r="D63" s="11">
        <v>78</v>
      </c>
      <c r="E63" s="11">
        <v>20</v>
      </c>
      <c r="F63" s="11">
        <f t="shared" si="8"/>
        <v>1560</v>
      </c>
      <c r="G63" s="11"/>
    </row>
    <row r="64" spans="2:7" ht="16">
      <c r="B64" s="15"/>
      <c r="C64" s="11" t="s">
        <v>46</v>
      </c>
      <c r="D64" s="11">
        <v>168</v>
      </c>
      <c r="E64" s="11">
        <v>29</v>
      </c>
      <c r="F64" s="11">
        <f t="shared" si="8"/>
        <v>4872</v>
      </c>
      <c r="G64" s="11"/>
    </row>
    <row r="65" spans="2:11" ht="16">
      <c r="B65" s="15"/>
      <c r="C65" s="13" t="s">
        <v>54</v>
      </c>
      <c r="D65" s="11">
        <v>1800</v>
      </c>
      <c r="E65" s="11">
        <v>1</v>
      </c>
      <c r="F65" s="11">
        <f t="shared" si="8"/>
        <v>1800</v>
      </c>
      <c r="G65" s="11" t="s">
        <v>57</v>
      </c>
    </row>
    <row r="66" spans="2:11" ht="16">
      <c r="B66" s="15"/>
      <c r="C66" s="13" t="s">
        <v>49</v>
      </c>
      <c r="D66" s="11">
        <v>1000</v>
      </c>
      <c r="E66" s="11">
        <v>3</v>
      </c>
      <c r="F66" s="11">
        <f t="shared" si="8"/>
        <v>3000</v>
      </c>
      <c r="G66" s="11" t="s">
        <v>58</v>
      </c>
    </row>
    <row r="67" spans="2:11" ht="16">
      <c r="B67" s="15"/>
      <c r="C67" s="13" t="s">
        <v>49</v>
      </c>
      <c r="D67" s="11">
        <v>450</v>
      </c>
      <c r="E67" s="11">
        <v>2</v>
      </c>
      <c r="F67" s="11">
        <f t="shared" si="8"/>
        <v>900</v>
      </c>
      <c r="G67" s="11">
        <v>1021</v>
      </c>
    </row>
    <row r="68" spans="2:11" ht="16">
      <c r="B68" s="15"/>
      <c r="C68" s="11" t="s">
        <v>55</v>
      </c>
      <c r="D68" s="11">
        <v>640</v>
      </c>
      <c r="E68" s="11">
        <v>1</v>
      </c>
      <c r="F68" s="11">
        <f t="shared" ref="F68:F75" si="9">D68*E68</f>
        <v>640</v>
      </c>
      <c r="G68" s="11"/>
    </row>
    <row r="69" spans="2:11" ht="16">
      <c r="B69" s="16"/>
      <c r="C69" s="11" t="s">
        <v>56</v>
      </c>
      <c r="D69" s="11">
        <v>58</v>
      </c>
      <c r="E69" s="11">
        <v>1</v>
      </c>
      <c r="F69" s="11">
        <f t="shared" si="9"/>
        <v>58</v>
      </c>
      <c r="G69" s="11" t="s">
        <v>55</v>
      </c>
    </row>
    <row r="70" spans="2:11" ht="16">
      <c r="B70" s="14">
        <v>45131</v>
      </c>
      <c r="C70" s="11" t="s">
        <v>9</v>
      </c>
      <c r="D70" s="11">
        <v>40000</v>
      </c>
      <c r="E70" s="11">
        <v>1</v>
      </c>
      <c r="F70" s="11">
        <f t="shared" si="9"/>
        <v>40000</v>
      </c>
      <c r="G70" s="11"/>
    </row>
    <row r="71" spans="2:11" ht="16">
      <c r="B71" s="15"/>
      <c r="C71" s="11" t="s">
        <v>10</v>
      </c>
      <c r="D71" s="11">
        <v>4000</v>
      </c>
      <c r="E71" s="11">
        <v>1</v>
      </c>
      <c r="F71" s="11">
        <f t="shared" si="9"/>
        <v>4000</v>
      </c>
      <c r="G71" s="11"/>
    </row>
    <row r="72" spans="2:11" ht="16">
      <c r="B72" s="15"/>
      <c r="C72" s="11" t="s">
        <v>24</v>
      </c>
      <c r="D72" s="11">
        <v>78</v>
      </c>
      <c r="E72" s="11">
        <v>20</v>
      </c>
      <c r="F72" s="11">
        <f t="shared" si="9"/>
        <v>1560</v>
      </c>
      <c r="G72" s="11"/>
    </row>
    <row r="73" spans="2:11" ht="16">
      <c r="B73" s="15"/>
      <c r="C73" s="11" t="s">
        <v>30</v>
      </c>
      <c r="D73" s="11">
        <v>168</v>
      </c>
      <c r="E73" s="11">
        <v>37</v>
      </c>
      <c r="F73" s="11">
        <f t="shared" si="9"/>
        <v>6216</v>
      </c>
      <c r="G73" s="11"/>
      <c r="J73" t="s">
        <v>75</v>
      </c>
      <c r="K73">
        <f>F5+F6+F7+F9+F10+F11+F13+F14+F18+F19+F20+F24+F25+F26+F30+F31+F32+F36+F37+F38+F45+F46+F47+F53+F54+F55+F61+F62+F63+F70+F71+F72+F79+F80+F81+F86+F87+F88+F94+F95+F96+F100+F101+F102</f>
        <v>743100</v>
      </c>
    </row>
    <row r="74" spans="2:11" ht="16">
      <c r="B74" s="15"/>
      <c r="C74" s="11" t="s">
        <v>59</v>
      </c>
      <c r="D74" s="11">
        <v>396</v>
      </c>
      <c r="E74" s="11">
        <v>1</v>
      </c>
      <c r="F74" s="11">
        <f t="shared" si="9"/>
        <v>396</v>
      </c>
      <c r="G74" s="11"/>
    </row>
    <row r="75" spans="2:11" ht="16">
      <c r="B75" s="15"/>
      <c r="C75" s="11" t="s">
        <v>60</v>
      </c>
      <c r="D75" s="11">
        <v>300</v>
      </c>
      <c r="E75" s="11">
        <v>37</v>
      </c>
      <c r="F75" s="11">
        <f t="shared" si="9"/>
        <v>11100</v>
      </c>
      <c r="G75" s="11"/>
      <c r="J75" t="s">
        <v>73</v>
      </c>
      <c r="K75">
        <f>F8+F12+F16+F17+F22+F23+F29+F34+F41+F42+F43+F49+F50+F51+F52+F58+F59+F60+F65+F66+F67+F76+F77+F78+F83+F84+F85+F91+F92+F93+F98+F99+F105+F106</f>
        <v>142000</v>
      </c>
    </row>
    <row r="76" spans="2:11" ht="16">
      <c r="B76" s="15"/>
      <c r="C76" s="13" t="s">
        <v>20</v>
      </c>
      <c r="D76" s="11">
        <v>2800</v>
      </c>
      <c r="E76" s="11">
        <v>1</v>
      </c>
      <c r="F76" s="11">
        <f t="shared" ref="F76:F85" si="10">D76*E76</f>
        <v>2800</v>
      </c>
      <c r="G76" s="11" t="s">
        <v>61</v>
      </c>
    </row>
    <row r="77" spans="2:11" ht="16">
      <c r="B77" s="15"/>
      <c r="C77" s="13" t="s">
        <v>11</v>
      </c>
      <c r="D77" s="11">
        <v>1000</v>
      </c>
      <c r="E77" s="11">
        <v>2</v>
      </c>
      <c r="F77" s="11">
        <f t="shared" si="10"/>
        <v>2000</v>
      </c>
      <c r="G77" s="11" t="s">
        <v>63</v>
      </c>
    </row>
    <row r="78" spans="2:11" ht="16">
      <c r="B78" s="16"/>
      <c r="C78" s="13" t="s">
        <v>62</v>
      </c>
      <c r="D78" s="11">
        <v>450</v>
      </c>
      <c r="E78" s="11">
        <v>1</v>
      </c>
      <c r="F78" s="11">
        <f t="shared" si="10"/>
        <v>450</v>
      </c>
      <c r="G78" s="11">
        <v>2028</v>
      </c>
      <c r="J78" t="s">
        <v>74</v>
      </c>
      <c r="K78">
        <f>F3+F4+F15+F21+F27+F28+F33+F35+F39+F40+F48+F56+F57+F64+F68+F69+F73+F74+F75+F82+F89+F90+F97+F103+F104</f>
        <v>156594</v>
      </c>
    </row>
    <row r="79" spans="2:11" ht="16">
      <c r="B79" s="14">
        <v>45132</v>
      </c>
      <c r="C79" s="11" t="s">
        <v>9</v>
      </c>
      <c r="D79" s="11">
        <v>40000</v>
      </c>
      <c r="E79" s="11">
        <v>1</v>
      </c>
      <c r="F79" s="11">
        <f t="shared" si="10"/>
        <v>40000</v>
      </c>
      <c r="G79" s="11"/>
    </row>
    <row r="80" spans="2:11" ht="16">
      <c r="B80" s="15"/>
      <c r="C80" s="11" t="s">
        <v>10</v>
      </c>
      <c r="D80" s="11">
        <v>4000</v>
      </c>
      <c r="E80" s="11">
        <v>1</v>
      </c>
      <c r="F80" s="11">
        <f t="shared" si="10"/>
        <v>4000</v>
      </c>
      <c r="G80" s="11"/>
      <c r="J80" t="s">
        <v>76</v>
      </c>
      <c r="K80">
        <v>800</v>
      </c>
    </row>
    <row r="81" spans="2:11" ht="16">
      <c r="B81" s="15"/>
      <c r="C81" s="11" t="s">
        <v>24</v>
      </c>
      <c r="D81" s="11">
        <v>78</v>
      </c>
      <c r="E81" s="11">
        <v>35</v>
      </c>
      <c r="F81" s="11">
        <f t="shared" si="10"/>
        <v>2730</v>
      </c>
      <c r="G81" s="11"/>
    </row>
    <row r="82" spans="2:11" ht="16">
      <c r="B82" s="15"/>
      <c r="C82" s="11" t="s">
        <v>30</v>
      </c>
      <c r="D82" s="11">
        <v>168</v>
      </c>
      <c r="E82" s="11">
        <v>37</v>
      </c>
      <c r="F82" s="11">
        <f t="shared" si="10"/>
        <v>6216</v>
      </c>
      <c r="G82" s="11"/>
      <c r="J82" t="s">
        <v>77</v>
      </c>
      <c r="K82">
        <f>SUM(K73:K81)</f>
        <v>1042494</v>
      </c>
    </row>
    <row r="83" spans="2:11" ht="16">
      <c r="B83" s="15"/>
      <c r="C83" s="13" t="s">
        <v>20</v>
      </c>
      <c r="D83" s="11">
        <v>2800</v>
      </c>
      <c r="E83" s="11">
        <v>1</v>
      </c>
      <c r="F83" s="11">
        <f t="shared" si="10"/>
        <v>2800</v>
      </c>
      <c r="G83" s="11" t="s">
        <v>61</v>
      </c>
    </row>
    <row r="84" spans="2:11" ht="16">
      <c r="B84" s="15"/>
      <c r="C84" s="13" t="s">
        <v>11</v>
      </c>
      <c r="D84" s="11">
        <v>1000</v>
      </c>
      <c r="E84" s="11">
        <v>3</v>
      </c>
      <c r="F84" s="11">
        <f t="shared" si="10"/>
        <v>3000</v>
      </c>
      <c r="G84" s="11" t="s">
        <v>63</v>
      </c>
    </row>
    <row r="85" spans="2:11" ht="16">
      <c r="B85" s="16"/>
      <c r="C85" s="13" t="s">
        <v>11</v>
      </c>
      <c r="D85" s="11">
        <v>450</v>
      </c>
      <c r="E85" s="11">
        <v>1</v>
      </c>
      <c r="F85" s="11">
        <f t="shared" si="10"/>
        <v>450</v>
      </c>
      <c r="G85" s="11">
        <v>2028</v>
      </c>
    </row>
    <row r="86" spans="2:11" ht="16">
      <c r="B86" s="14">
        <v>45133</v>
      </c>
      <c r="C86" s="11" t="s">
        <v>9</v>
      </c>
      <c r="D86" s="11">
        <v>40000</v>
      </c>
      <c r="E86" s="11">
        <v>1</v>
      </c>
      <c r="F86" s="11">
        <f t="shared" ref="F86:F93" si="11">D86*E86</f>
        <v>40000</v>
      </c>
      <c r="G86" s="11"/>
    </row>
    <row r="87" spans="2:11" ht="16">
      <c r="B87" s="15"/>
      <c r="C87" s="11" t="s">
        <v>10</v>
      </c>
      <c r="D87" s="11">
        <v>4000</v>
      </c>
      <c r="E87" s="11">
        <v>1</v>
      </c>
      <c r="F87" s="11">
        <f t="shared" si="11"/>
        <v>4000</v>
      </c>
      <c r="G87" s="11"/>
    </row>
    <row r="88" spans="2:11" ht="16">
      <c r="B88" s="15"/>
      <c r="C88" s="11" t="s">
        <v>24</v>
      </c>
      <c r="D88" s="11">
        <v>78</v>
      </c>
      <c r="E88" s="11">
        <v>35</v>
      </c>
      <c r="F88" s="11">
        <f t="shared" si="11"/>
        <v>2730</v>
      </c>
      <c r="G88" s="11"/>
    </row>
    <row r="89" spans="2:11" ht="16">
      <c r="B89" s="15"/>
      <c r="C89" s="11" t="s">
        <v>64</v>
      </c>
      <c r="D89" s="11">
        <v>168</v>
      </c>
      <c r="E89" s="11">
        <v>45</v>
      </c>
      <c r="F89" s="11">
        <f t="shared" si="11"/>
        <v>7560</v>
      </c>
      <c r="G89" s="11"/>
    </row>
    <row r="90" spans="2:11" ht="16">
      <c r="B90" s="15"/>
      <c r="C90" s="11" t="s">
        <v>65</v>
      </c>
      <c r="D90" s="11">
        <v>300</v>
      </c>
      <c r="E90" s="11">
        <v>55</v>
      </c>
      <c r="F90" s="11">
        <f t="shared" si="11"/>
        <v>16500</v>
      </c>
      <c r="G90" s="11"/>
    </row>
    <row r="91" spans="2:11" ht="16">
      <c r="B91" s="15"/>
      <c r="C91" s="13" t="s">
        <v>20</v>
      </c>
      <c r="D91" s="11">
        <v>1000</v>
      </c>
      <c r="E91" s="11">
        <v>1</v>
      </c>
      <c r="F91" s="11">
        <f t="shared" si="11"/>
        <v>1000</v>
      </c>
      <c r="G91" s="11" t="s">
        <v>66</v>
      </c>
    </row>
    <row r="92" spans="2:11" ht="16">
      <c r="B92" s="15"/>
      <c r="C92" s="13" t="s">
        <v>20</v>
      </c>
      <c r="D92" s="11">
        <v>2200</v>
      </c>
      <c r="E92" s="11">
        <v>1</v>
      </c>
      <c r="F92" s="11">
        <f t="shared" si="11"/>
        <v>2200</v>
      </c>
      <c r="G92" s="11" t="s">
        <v>67</v>
      </c>
    </row>
    <row r="93" spans="2:11" ht="16">
      <c r="B93" s="16"/>
      <c r="C93" s="13" t="s">
        <v>68</v>
      </c>
      <c r="D93" s="11">
        <v>450</v>
      </c>
      <c r="E93" s="11">
        <v>1</v>
      </c>
      <c r="F93" s="11">
        <f t="shared" si="11"/>
        <v>450</v>
      </c>
      <c r="G93" s="11">
        <v>1050</v>
      </c>
    </row>
    <row r="94" spans="2:11" ht="16">
      <c r="B94" s="14">
        <v>45134</v>
      </c>
      <c r="C94" s="11" t="s">
        <v>9</v>
      </c>
      <c r="D94" s="11">
        <v>40000</v>
      </c>
      <c r="E94" s="11">
        <v>1</v>
      </c>
      <c r="F94" s="11">
        <v>40000</v>
      </c>
      <c r="G94" s="11"/>
    </row>
    <row r="95" spans="2:11" ht="16">
      <c r="B95" s="15"/>
      <c r="C95" s="11" t="s">
        <v>10</v>
      </c>
      <c r="D95" s="11">
        <v>4000</v>
      </c>
      <c r="E95" s="11">
        <v>1</v>
      </c>
      <c r="F95" s="11">
        <v>4000</v>
      </c>
      <c r="G95" s="11"/>
    </row>
    <row r="96" spans="2:11" ht="16">
      <c r="B96" s="15"/>
      <c r="C96" s="11" t="s">
        <v>24</v>
      </c>
      <c r="D96" s="11">
        <v>78</v>
      </c>
      <c r="E96" s="11">
        <v>20</v>
      </c>
      <c r="F96" s="11">
        <f t="shared" ref="F96:F105" si="12">D96*E96</f>
        <v>1560</v>
      </c>
      <c r="G96" s="11"/>
    </row>
    <row r="97" spans="2:7" ht="16">
      <c r="B97" s="15"/>
      <c r="C97" s="11" t="s">
        <v>69</v>
      </c>
      <c r="D97" s="11">
        <v>168</v>
      </c>
      <c r="E97" s="11">
        <v>29</v>
      </c>
      <c r="F97" s="11">
        <f t="shared" si="12"/>
        <v>4872</v>
      </c>
      <c r="G97" s="11"/>
    </row>
    <row r="98" spans="2:7" ht="16">
      <c r="B98" s="15"/>
      <c r="C98" s="13" t="s">
        <v>20</v>
      </c>
      <c r="D98" s="11">
        <v>2200</v>
      </c>
      <c r="E98" s="11">
        <v>1</v>
      </c>
      <c r="F98" s="11">
        <f t="shared" si="12"/>
        <v>2200</v>
      </c>
      <c r="G98" s="11" t="s">
        <v>70</v>
      </c>
    </row>
    <row r="99" spans="2:7" ht="16">
      <c r="B99" s="16"/>
      <c r="C99" s="13" t="s">
        <v>68</v>
      </c>
      <c r="D99" s="11">
        <v>450</v>
      </c>
      <c r="E99" s="11">
        <v>2</v>
      </c>
      <c r="F99" s="11">
        <f t="shared" si="12"/>
        <v>900</v>
      </c>
      <c r="G99" s="11" t="s">
        <v>71</v>
      </c>
    </row>
    <row r="100" spans="2:7" ht="16">
      <c r="B100" s="14">
        <v>45135</v>
      </c>
      <c r="C100" s="11" t="s">
        <v>9</v>
      </c>
      <c r="D100" s="11">
        <v>40000</v>
      </c>
      <c r="E100" s="11">
        <v>1</v>
      </c>
      <c r="F100" s="11">
        <f t="shared" si="12"/>
        <v>40000</v>
      </c>
      <c r="G100" s="11"/>
    </row>
    <row r="101" spans="2:7" ht="16">
      <c r="B101" s="15"/>
      <c r="C101" s="11" t="s">
        <v>10</v>
      </c>
      <c r="D101" s="11">
        <v>4000</v>
      </c>
      <c r="E101" s="11">
        <v>1</v>
      </c>
      <c r="F101" s="11">
        <f t="shared" si="12"/>
        <v>4000</v>
      </c>
      <c r="G101" s="11"/>
    </row>
    <row r="102" spans="2:7" ht="16">
      <c r="B102" s="15"/>
      <c r="C102" s="11" t="s">
        <v>24</v>
      </c>
      <c r="D102" s="11">
        <v>78</v>
      </c>
      <c r="E102" s="11">
        <v>35</v>
      </c>
      <c r="F102" s="11">
        <f t="shared" si="12"/>
        <v>2730</v>
      </c>
      <c r="G102" s="11"/>
    </row>
    <row r="103" spans="2:7" ht="16">
      <c r="B103" s="15"/>
      <c r="C103" s="11" t="s">
        <v>30</v>
      </c>
      <c r="D103" s="11">
        <v>168</v>
      </c>
      <c r="E103" s="11">
        <v>37</v>
      </c>
      <c r="F103" s="11">
        <f t="shared" si="12"/>
        <v>6216</v>
      </c>
      <c r="G103" s="11"/>
    </row>
    <row r="104" spans="2:7" ht="16">
      <c r="B104" s="15"/>
      <c r="C104" s="11" t="s">
        <v>19</v>
      </c>
      <c r="D104" s="11">
        <v>300</v>
      </c>
      <c r="E104" s="11">
        <v>19</v>
      </c>
      <c r="F104" s="11">
        <f t="shared" si="12"/>
        <v>5700</v>
      </c>
      <c r="G104" s="11"/>
    </row>
    <row r="105" spans="2:7" ht="16">
      <c r="B105" s="15"/>
      <c r="C105" s="13" t="s">
        <v>20</v>
      </c>
      <c r="D105" s="11">
        <v>6800</v>
      </c>
      <c r="E105" s="11">
        <v>1</v>
      </c>
      <c r="F105" s="11">
        <f t="shared" si="12"/>
        <v>6800</v>
      </c>
      <c r="G105" s="11" t="s">
        <v>72</v>
      </c>
    </row>
    <row r="106" spans="2:7" ht="16">
      <c r="B106" s="16"/>
      <c r="C106" s="13" t="s">
        <v>11</v>
      </c>
      <c r="D106" s="11">
        <v>450</v>
      </c>
      <c r="E106" s="11">
        <v>1</v>
      </c>
      <c r="F106" s="11">
        <f t="shared" ref="F106" si="13">D106*E106</f>
        <v>450</v>
      </c>
      <c r="G106" s="11">
        <v>1050</v>
      </c>
    </row>
    <row r="107" spans="2:7">
      <c r="F107" s="1">
        <f>SUM(F3:F106)</f>
        <v>1042494</v>
      </c>
    </row>
    <row r="108" spans="2:7">
      <c r="E108" t="s">
        <v>3</v>
      </c>
      <c r="F108">
        <v>1000000</v>
      </c>
    </row>
    <row r="110" spans="2:7">
      <c r="E110" s="21" t="s">
        <v>4</v>
      </c>
      <c r="F110" s="21">
        <f>F107-F108</f>
        <v>42494</v>
      </c>
    </row>
    <row r="116" spans="2:11">
      <c r="J116" s="17"/>
      <c r="K116" s="17"/>
    </row>
    <row r="117" spans="2:11">
      <c r="B117" s="17"/>
      <c r="C117" s="17"/>
    </row>
  </sheetData>
  <autoFilter ref="B2:G10" xr:uid="{00000000-0009-0000-0000-000000000000}"/>
  <mergeCells count="18">
    <mergeCell ref="B61:B69"/>
    <mergeCell ref="B70:B78"/>
    <mergeCell ref="B79:B85"/>
    <mergeCell ref="B24:B29"/>
    <mergeCell ref="B30:B35"/>
    <mergeCell ref="B36:B44"/>
    <mergeCell ref="B45:B52"/>
    <mergeCell ref="B53:B60"/>
    <mergeCell ref="B4:B5"/>
    <mergeCell ref="B6:B8"/>
    <mergeCell ref="B9:B12"/>
    <mergeCell ref="B13:B17"/>
    <mergeCell ref="B18:B23"/>
    <mergeCell ref="B100:B106"/>
    <mergeCell ref="B86:B93"/>
    <mergeCell ref="B94:B99"/>
    <mergeCell ref="B117:C117"/>
    <mergeCell ref="J116:K116"/>
  </mergeCells>
  <phoneticPr fontId="1" type="noConversion"/>
  <pageMargins left="0.25" right="0.25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Marriott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Michelle</dc:creator>
  <cp:lastModifiedBy>Microsoft Office User</cp:lastModifiedBy>
  <cp:lastPrinted>2023-07-27T04:32:44Z</cp:lastPrinted>
  <dcterms:created xsi:type="dcterms:W3CDTF">2022-09-23T01:42:28Z</dcterms:created>
  <dcterms:modified xsi:type="dcterms:W3CDTF">2023-08-01T03:13:03Z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